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\OneDrive\Desktop\"/>
    </mc:Choice>
  </mc:AlternateContent>
  <xr:revisionPtr revIDLastSave="0" documentId="8_{89DB081B-FA4B-4F2C-87B0-F84328A6F0C1}" xr6:coauthVersionLast="47" xr6:coauthVersionMax="47" xr10:uidLastSave="{00000000-0000-0000-0000-000000000000}"/>
  <bookViews>
    <workbookView xWindow="-98" yWindow="-98" windowWidth="22695" windowHeight="14595" xr2:uid="{3705EC0E-ECCC-4D67-B6B5-33002FE9E175}"/>
  </bookViews>
  <sheets>
    <sheet name="ÅRSRAP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fsluttet_fødsel_hjemme" comment="Indskrevne - omvisiterede - overflyttet før fødsel" localSheetId="0">ÅRSRAPPORT!#REF!-ÅRSRAPPORT!#REF!-ÅRSRAPPORT!#REF!</definedName>
    <definedName name="Afsluttet_fødsel_hjemme_1xf" localSheetId="0">ÅRSRAPPORT!#REF!-ÅRSRAPPORT!#REF!-ÅRSRAPPORT!#REF!</definedName>
    <definedName name="cup_2020">[1]!HFO_Metadata_alle_indskrevne__2[[#Totals],[SGH Cup/tang]]</definedName>
    <definedName name="cup_hjemme" localSheetId="0">[2]!Seneste_Metadata[[#Totals],[Cup i hjemmet]]</definedName>
    <definedName name="cup_hjemme">#REF!</definedName>
    <definedName name="Epidural" localSheetId="0">#REF!</definedName>
    <definedName name="Epidural">#REF!</definedName>
    <definedName name="Epidural_2020">[1]!HFO_Metadata_alle_indskrevne__2[[#Totals],[SGH Epidural]]</definedName>
    <definedName name="epis" localSheetId="0">[2]!Seneste_Metadata[[#Totals],[SGH Epis]]</definedName>
    <definedName name="epis">#REF!</definedName>
    <definedName name="Faxe_2022">'[2]HOS 2021-'!$M$106</definedName>
    <definedName name="fødsel_start_hjemme_1xf" localSheetId="0">[2]!Seneste_Metadata_1xf[[#Totals],[Førstegangsfødende]]-[2]!Seneste_Metadata_1xf[[#Totals],[Omvisiteret]]</definedName>
    <definedName name="fødsel_start_hjemme_1xf">#REF!-#REF!</definedName>
    <definedName name="fødsel_start_hjemme_1xf_2020" localSheetId="0">'[3]ÅRSRAPPORT PIVOT'!$F$17</definedName>
    <definedName name="fødsel_start_hjemme_1xf_2020">'[1]ÅRSRAPPORT PIVOT'!$F$17</definedName>
    <definedName name="fødsel_start_hjemme_flxf_2020" localSheetId="0">'[3]ÅRSRAPPORT PIVOT'!$F$18</definedName>
    <definedName name="fødsel_start_hjemme_flxf_2020">'[1]ÅRSRAPPORT PIVOT'!$F$18</definedName>
    <definedName name="fødsel_start_hjemme_ialt" localSheetId="0">[2]!Seneste_Metadata[[#Totals],[Fornavn]]</definedName>
    <definedName name="fødsel_start_hjemme_ialt">#REF!</definedName>
    <definedName name="fødsel_start_hjemme_ialt_2020" localSheetId="0">'[3]ÅRSRAPPORT PIVOT'!$F$16</definedName>
    <definedName name="fødsel_start_hjemme_ialt_2020">'[1]ÅRSRAPPORT PIVOT'!$F$16</definedName>
    <definedName name="født_hjemme_1xf_ialt" localSheetId="0">[2]!Seneste_Metadata_1xf[[#Totals],[Førstegangsfødende]]-[2]!Seneste_Metadata_1xf[[#Totals],[Omvisiteret]]-[2]!Seneste_Metadata_1xf[[#Totals],[Overflytning før fødsel]]</definedName>
    <definedName name="født_hjemme_1xf_ialt">#REF!-#REF!-#REF!</definedName>
    <definedName name="født_hjemme_1xf_ialt_2020" localSheetId="0">'[3]ÅRSRAPPORT PIVOT'!$F$32</definedName>
    <definedName name="født_hjemme_1xf_ialt_2020">'[1]ÅRSRAPPORT PIVOT'!$F$32</definedName>
    <definedName name="født_hjemme_flxf_ialt_2020" localSheetId="0">#REF!</definedName>
    <definedName name="født_hjemme_flxf_ialt_2020">#REF!</definedName>
    <definedName name="født_hjemme_i_alt_2020" localSheetId="0">#REF!</definedName>
    <definedName name="født_hjemme_i_alt_2020">#REF!</definedName>
    <definedName name="GENNEMSNIT_antal_besøg" localSheetId="0">[2]!Seneste_Metadata[[#Totals],[Antal besøg]]</definedName>
    <definedName name="GENNEMSNIT_antal_besøg">#REF!</definedName>
    <definedName name="Greve_2022">'[2]HOS 2021-'!$M$107</definedName>
    <definedName name="Gruppe_deltagelse" localSheetId="0">[2]!Seneste_Metadata[[#Totals],[Deltager i gruppe]]</definedName>
    <definedName name="Gruppe_deltagelse">#REF!</definedName>
    <definedName name="Grønt_fostervand" localSheetId="0">[2]!Seneste_Metadata[[#Totals],[Grønt fostervand]]</definedName>
    <definedName name="Grønt_fostervand">#REF!</definedName>
    <definedName name="Guldborgsund_2022">'[2]HOS 2021-'!$M$108</definedName>
    <definedName name="Holbæl_2022">'[2]HOS 2021-'!$M$109</definedName>
    <definedName name="Indskrevne" localSheetId="0">[2]!Seneste_Metadata[[#Totals],[Fornavn]]+'[2]Metadata Omvisiterede'!$E$402</definedName>
    <definedName name="Indskrevne">[4]!Seneste_Metadata[[#Totals],[Fornavn]]+'[5]Metadata Omvisiterede'!$E$513</definedName>
    <definedName name="Indskrevne_1xf" localSheetId="0">[2]!Seneste_Metadata_1xf[[#Totals],[Førstegangsfødende]]</definedName>
    <definedName name="Indskrevne_1xf">#REF!</definedName>
    <definedName name="Indskrevne_1xf_2020" localSheetId="0">'[3]ÅRSRAPPORT PIVOT'!$F$4</definedName>
    <definedName name="Indskrevne_1xf_2020">'[1]ÅRSRAPPORT PIVOT'!$F$4</definedName>
    <definedName name="Indskrevne_flerxs" localSheetId="0">ÅRSRAPPORT!#REF!</definedName>
    <definedName name="Indskrevne_flerxs">'[1]ÅRSRAPPORT (2)'!$F$5</definedName>
    <definedName name="Indskrevne_flxf_2020" localSheetId="0">'[3]ÅRSRAPPORT PIVOT'!$F$5</definedName>
    <definedName name="Indskrevne_flxf_2020">'[1]ÅRSRAPPORT PIVOT'!$F$5</definedName>
    <definedName name="Indskrevne_ialt_2020" localSheetId="0">'[3]ÅRSRAPPORT PIVOT'!$F$3</definedName>
    <definedName name="Indskrevne_ialt_2020">'[1]ÅRSRAPPORT PIVOT'!$F$3</definedName>
    <definedName name="Indskrevne_omvisiterede" localSheetId="0">[2]!Seneste_Metadata[[#Totals],[Omvisiteret]]</definedName>
    <definedName name="Indskrevne_omvisiterede">#REF!</definedName>
    <definedName name="Kalundborg_2022">'[2]HOS 2021-'!$M$110</definedName>
    <definedName name="Kendt_jdm" localSheetId="0">[2]!Seneste_Metadata[[#Totals],[Kendt ja/nej]]</definedName>
    <definedName name="Kendt_jdm">#REF!</definedName>
    <definedName name="Klart_fostervand" localSheetId="0">[2]!Seneste_Metadata[[#Totals],[Klart fostervand]]</definedName>
    <definedName name="Klart_fostervand">#REF!</definedName>
    <definedName name="kvt1_Omvisiterede_1xf">[5]!Seneste_Metadata_Omvisiterede[[#Totals],[Førstegangsfødende]]</definedName>
    <definedName name="kvt1_omvisiterede_ialt">[5]!Seneste_Metadata_Omvisiterede[[#Totals],[Omvisiteret]]</definedName>
    <definedName name="kvt1_overflyttede_før_1xf">[5]!Seneste_Metadata_1xf5[[#Totals],[Overflytning før fødsel]]</definedName>
    <definedName name="kvt1_overflyttede_før_fødsel">[5]!Seneste_Metadata11[[#Totals],[Overflytning før fødsel]]</definedName>
    <definedName name="kvt1_ovf_efter_1xf">[5]!Seneste_Metadata_1xf5[[#Totals],[Overflytning efter fødsel]]</definedName>
    <definedName name="kvt1_ovf_efter_fødsel">[5]!Seneste_Metadata11[[#Totals],[Overflytning efter fødsel]]</definedName>
    <definedName name="kvt1_startet_fødsel_hjemme">[5]!Seneste_Metadata11[[#Totals],[Født]]</definedName>
    <definedName name="kvt1_startet_fødsel_hjemme_1xf">[5]!Seneste_Metadata_1xf5[[#Totals],[Født]]</definedName>
    <definedName name="kvt1_vandfødsler">[5]!Seneste_Metadata11[[#Totals],[Vandfødsel]]</definedName>
    <definedName name="kvt2_omvisiterede_1xf">[5]!Seneste_Metadata_Omvisiterede[[#Totals],[Førstegangsfødende]]</definedName>
    <definedName name="kvt2_omvisiterede_ialt">[5]!Seneste_Metadata_Omvisiterede[[#Totals],[Omvisiteret]]</definedName>
    <definedName name="kvt2_ovf_efter_1xf">[5]!Seneste_Metadata_1xf5[[#Totals],[Overflytning efter fødsel]]</definedName>
    <definedName name="kvt2_ovf_efter_ialt">[5]!Seneste_Metadata11[[#Totals],[Overflytning efter fødsel]]</definedName>
    <definedName name="kvt2_ovf_før_1xf">[5]!Seneste_Metadata_1xf5[[#Totals],[Overflytning før fødsel]]</definedName>
    <definedName name="kvt2_ovf_før_ialt">[5]!Seneste_Metadata11[[#Totals],[Overflytning før fødsel]]</definedName>
    <definedName name="kvt2_startet_fødsel_hjemme_1xf">[5]!Seneste_Metadata11[[#Totals],[Førstegangsfødende]]</definedName>
    <definedName name="kvt2_startet_fødsel_hjemme_ialt">[5]!Seneste_Metadata11[[#Totals],[Født]]</definedName>
    <definedName name="kvt2_vandfødsler">[5]!Seneste_Metadata11[[#Totals],[Vandfødsel]]</definedName>
    <definedName name="kvt3_asectio">[6]!Seneste_Metadata11[[#Totals],[SGH Akut Sectio]]</definedName>
    <definedName name="kvt3_cup">[6]!Seneste_Metadata11[[#Totals],[SGH Cup/tang]]</definedName>
    <definedName name="kvt3_epidural">[6]!Seneste_Metadata11[[#Totals],[SGH Epidural]]</definedName>
    <definedName name="kvt3_ovfl_før_barn">[6]!Seneste_Metadata11[[#Totals],[OVFL Patologi barn]]</definedName>
    <definedName name="kvt3_ovfl_før_dystoci">[6]!Seneste_Metadata11[[#Totals],[OVFL Dystoci, inerti, vesv]]</definedName>
    <definedName name="kvt3_ovfl_før_fostervand">[6]!Seneste_Metadata11[[#Totals],[OVFL Patologi fostervand]]</definedName>
    <definedName name="kvt3_ovfl_før_mor">[6]!Seneste_Metadata11[[#Totals],[OVFL Patologi mor]]</definedName>
    <definedName name="kvt3_ovfl_før_smertelindring">[6]!Seneste_Metadata11[[#Totals],[OVFL Smertelindring]]</definedName>
    <definedName name="kvt3_ovfl_før_uregelmæss">[6]!Seneste_Metadata11[[#Totals],[OVFL Urgl,præsentation]]</definedName>
    <definedName name="kvt3_ovfl_pp_barn">[6]!Seneste_Metadata11[[#Totals],[OVFL PP Barn til obs/beh.]]</definedName>
    <definedName name="kvt3_ovfl_pp_blødning">[6]!Seneste_Metadata11[[#Totals],[OVFL PP blødning]]</definedName>
    <definedName name="kvt3_ovfl_pp_mor">[6]!Seneste_Metadata11[[#Totals],[OVFL PP Patologi mor]]</definedName>
    <definedName name="kvt3_ovfl_pp_placenta">[6]!Seneste_Metadata11[[#Totals],[OVFL PP Fasts. placenta/hinderester]]</definedName>
    <definedName name="kvt3_ovfl_pp_suturering">[6]!Seneste_Metadata11[[#Totals],[OVFL PP Suturering]]</definedName>
    <definedName name="kvt3_RKKP_asectio_1xf">[6]!Seneste_Metadata11[[#Totals],[RKKP 8B: Akut SC 1.x]]</definedName>
    <definedName name="kvt3_RKKP_blødning">[6]!Seneste_Metadata11[[#Totals],[RKKP 5: Blødt &gt;1000ml]]</definedName>
    <definedName name="kvt3_RKKP_hypoxi">[6]!Seneste_Metadata11[[#Totals],[RKKP 7: Svær hypoxi]]</definedName>
    <definedName name="kvt3_RKKP_sphincter_1xf">[6]!Seneste_Metadata11[[#Totals],[RKKP 3: Gr III/IV 1.x]]</definedName>
    <definedName name="kvt3_RKKP_ukompliceret_1xf">[6]!Seneste_Metadata11[[#Totals],[1. x ukompliceret hjemme]]+[6]!Seneste_Metadata11[[#Totals],[1x ukomplliceret efter ovfl]]</definedName>
    <definedName name="kvt3_sdrop">[6]!Seneste_Metadata11[[#Totals],[SGH S-drop]]</definedName>
    <definedName name="kvt3_sphincter">[6]!Seneste_Metadata11[[#Totals],[Gr III, inkomplet/Gr III, komplet hjemme]]+[6]!Seneste_Metadata11[[#Totals],[Gr IV, incl. mucosa ani hjemme]]+[6]!Seneste_Metadata11[[#Totals],[SGH Gr III, inkomplet/Gr III, komplet]]+[6]!Seneste_Metadata11[[#Totals],[SGH Gr IV, incl. mucosa ani]]</definedName>
    <definedName name="kvt4_1xf_omvisiterede">[5]!Seneste_Metadata_Omvisiterede[[#Totals],[Førstegangsfødende]]</definedName>
    <definedName name="kvt4_asectio">[7]!Seneste_Metadata11[[#Totals],[SGH Akut Sectio]]</definedName>
    <definedName name="kvt4_cup">[7]!Seneste_Metadata11[[#Totals],[SGH Cup/tang]]</definedName>
    <definedName name="kvt4_epidural">[7]!Seneste_Metadata11[[#Totals],[SGH Epidural]]</definedName>
    <definedName name="Kvt4_omvisiterede">[5]!Seneste_Metadata_Omvisiterede[[#Totals],[Omvisiteret]]</definedName>
    <definedName name="kvt4_opstartet_fødsel_hjemme">[5]!Seneste_Metadata11[[#Totals],[Født]]</definedName>
    <definedName name="kvt4_opstartet_fødsel_hjemme_1xf">[5]!Seneste_Metadata_1xf5[[#Totals],[Født]]</definedName>
    <definedName name="kvt4_ovf_før_barn">[7]!Seneste_Metadata11[[#Totals],[OVFL Patologi barn]]</definedName>
    <definedName name="kvt4_ovf_før_dystoci">[7]!Seneste_Metadata11[[#Totals],[OVFL Dystoci, inerti, vesv]]</definedName>
    <definedName name="kvt4_ovf_før_fostervand">[7]!Seneste_Metadata11[[#Totals],[OVFL Patologi fostervand]]</definedName>
    <definedName name="kvt4_ovf_før_fødsel">[5]!Seneste_Metadata11[[#Totals],[Overflytning før fødsel]]</definedName>
    <definedName name="kvt4_ovf_før_fødsel_1xf">[5]!Seneste_Metadata_1xf5[[#Totals],[Overflytning før fødsel]]</definedName>
    <definedName name="kvt4_ovf_før_mor">[7]!Seneste_Metadata11[[#Totals],[OVFL Patologi mor]]</definedName>
    <definedName name="kvt4_ovf_før_smertelindring">[7]!Seneste_Metadata11[[#Totals],[OVFL Smertelindring]]</definedName>
    <definedName name="kvt4_ovf_før_uregelmæss">[7]!Seneste_Metadata11[[#Totals],[OVFL Urgl,præsentation]]</definedName>
    <definedName name="kvt4_ovf_pp_1xf">[5]!Seneste_Metadata_1xf5[[#Totals],[Overflytning efter fødsel]]</definedName>
    <definedName name="kvt4_ovf_pp_barn">[7]!Seneste_Metadata11[[#Totals],[OVFL PP Barn til obs/beh.]]</definedName>
    <definedName name="kvt4_ovf_pp_blødning">[7]!Seneste_Metadata11[[#Totals],[OVFL PP blødning]]</definedName>
    <definedName name="kvt4_ovf_pp_ialt">[5]!Seneste_Metadata11[[#Totals],[Overflytning efter fødsel]]</definedName>
    <definedName name="kvt4_ovf_pp_mor">[7]!Seneste_Metadata11[[#Totals],[OVFL PP Patologi mor]]</definedName>
    <definedName name="kvt4_ovf_pp_placenta">[7]!Seneste_Metadata11[[#Totals],[OVFL PP Fasts. placenta/hinderester]]</definedName>
    <definedName name="kvt4_ovf_pp_suturering">[7]!Seneste_Metadata11[[#Totals],[OVFL PP Suturering]]</definedName>
    <definedName name="kvt4_RKKP_asectio_1xf">[7]!Seneste_Metadata_1xf5[[#Totals],[RKKP 8B: Akut SC 1.x]]</definedName>
    <definedName name="kvt4_RKKP_blødning">[7]!Seneste_Metadata11[[#Totals],[RKKP 5: Blødt &gt;1000ml]]</definedName>
    <definedName name="kvt4_RKKP_hypoxi">[7]!Seneste_Metadata11[[#Totals],[RKKP 7: Svær hypoxi]]</definedName>
    <definedName name="kvt4_RKKP_sphincter_1xf">[7]!Seneste_Metadata_1xf5[[#Totals],[Gr III, inkomplet/Gr III, komplet hjemme]]+[7]!Seneste_Metadata_1xf5[[#Totals],[Gr IV, incl. mucosa ani hjemme]]+[7]!Seneste_Metadata_1xf5[[#Totals],[SGH Gr III, inkomplet/Gr III, komplet]]+[7]!Seneste_Metadata_1xf5[[#Totals],[SGH Gr IV, incl. mucosa ani]]</definedName>
    <definedName name="kvt4_RKKP_ukompliceret_1xf">[7]!Seneste_Metadata_1xf5[[#Totals],[1. x ukompliceret hjemme]]+[7]!Seneste_Metadata_1xf5[[#Totals],[1x ukomplliceret efter ovfl]]</definedName>
    <definedName name="kvt4_sdrop">[7]!Seneste_Metadata11[[#Totals],[SGH S-drop]]</definedName>
    <definedName name="kvt4_sphincter">[7]!Seneste_Metadata11[[#Totals],[SGH Gr IV, incl. mucosa ani]]+[7]!Seneste_Metadata11[[#Totals],[SGH Gr III, inkomplet/Gr III, komplet]]+[7]!Seneste_Metadata11[[#Totals],[Gr IV, incl. mucosa ani hjemme]]+[7]!Seneste_Metadata11[[#Totals],[Gr III, inkomplet/Gr III, komplet hjemme]]</definedName>
    <definedName name="kvt4_vandfødsel">[5]!Seneste_Metadata11[[#Totals],[Vandfødsel]]</definedName>
    <definedName name="Køge_2022">'[2]HOS 2021-'!$M$111</definedName>
    <definedName name="Lejre_2022">'[2]HOS 2021-'!$M$112</definedName>
    <definedName name="Lolland_2022">'[2]HOS 2021-'!$M$113</definedName>
    <definedName name="MGR_BMI_stortbarn" localSheetId="0">[2]!Seneste_Metadata[[#Totals],[MGR BMI &gt;35 / stort barn]]</definedName>
    <definedName name="MGR_BMI_stortbarn">#REF!</definedName>
    <definedName name="MGR_GBS" localSheetId="0">[2]!Seneste_Metadata[[#Totals],[MGR GBS]]</definedName>
    <definedName name="MGR_GBS">#REF!</definedName>
    <definedName name="MGR_GDM" localSheetId="0">[2]!Seneste_Metadata[[#Totals],[MGR GDM]]</definedName>
    <definedName name="MGR_GDM">#REF!</definedName>
    <definedName name="MGR_Prom" localSheetId="0">[2]!Seneste_Metadata[[#Totals],[MGR PROM&gt;24t]]</definedName>
    <definedName name="MGR_Prom">#REF!</definedName>
    <definedName name="MGR_Præmaturitet" localSheetId="0">[2]!Seneste_Metadata[[#Totals],[MGR Præterm]]</definedName>
    <definedName name="MGR_Præmaturitet">#REF!</definedName>
    <definedName name="MGR_sectio_antea" localSheetId="0">[2]!Seneste_Metadata[[#Totals],[MGR Tidl. sectio]]</definedName>
    <definedName name="MGR_sectio_antea">#REF!</definedName>
    <definedName name="MGR_ægdonation" localSheetId="0">[2]!Seneste_Metadata[[#Totals],[MGR Ægdonation]]</definedName>
    <definedName name="MGR_ægdonation">#REF!</definedName>
    <definedName name="Næstved_2022">'[2]HOS 2021-'!$M$114</definedName>
    <definedName name="Odsherred_2022">'[2]HOS 2021-'!$M$115</definedName>
    <definedName name="omvisit_1xf_2020" localSheetId="0">'[3]ÅRSRAPPORT PIVOT'!$F$10</definedName>
    <definedName name="omvisit_1xf_2020">'[1]ÅRSRAPPORT PIVOT'!$F$10</definedName>
    <definedName name="omvisit_flxf_2020" localSheetId="0">'[3]ÅRSRAPPORT PIVOT'!$F$11</definedName>
    <definedName name="omvisit_flxf_2020">'[1]ÅRSRAPPORT PIVOT'!$F$11</definedName>
    <definedName name="omvisit_ialt_2020" localSheetId="0">'[3]ÅRSRAPPORT PIVOT'!$F$9</definedName>
    <definedName name="omvisit_ialt_2020">'[1]ÅRSRAPPORT PIVOT'!$F$9</definedName>
    <definedName name="Omvisiterede" localSheetId="0">[2]!Seneste_Metadata_Omvisiterede[[#Totals],[Omvisiteret]]</definedName>
    <definedName name="Omvisiterede">[5]!Seneste_Metadata_Omvisiterede[[#Totals],[Omvisiteret]]</definedName>
    <definedName name="Omvisiterede_1xf" localSheetId="0">[2]!Seneste_Metadata_Omvisiterede[[#Totals],[Førstegangsfødende]]</definedName>
    <definedName name="Omvisiterede_1xf">[5]!Seneste_Metadata_Omvisiterede[[#Totals],[Førstegangsfødende]]</definedName>
    <definedName name="Omvisiterede_andet" localSheetId="0">[2]!Seneste_Metadata_Omvisiterede[[#Totals],[Andet]]</definedName>
    <definedName name="Omvisiterede_andet">[5]!Seneste_Metadata_Omvisiterede[[#Totals],[Andet]]</definedName>
    <definedName name="Omvisiterede_andet_1kvt">[5]!Seneste_Metadata_Omvisiterede[[#Totals],[Andet]]</definedName>
    <definedName name="Omvisiterede_flerxs" localSheetId="0">ÅRSRAPPORT!#REF!</definedName>
    <definedName name="Omvisiterede_flerxs">'[1]ÅRSRAPPORT (2)'!$F$9</definedName>
    <definedName name="Omvisiterede_fuldt_honorar" localSheetId="0">[2]!Seneste_Metadata_Omvisiterede[[#Totals],[GA 36-]]</definedName>
    <definedName name="Omvisiterede_fuldt_honorar">[5]!Seneste_Metadata_Omvisiterede[[#Totals],[GA 36-]]</definedName>
    <definedName name="Omvisiterede_fuldt_honorar_1kvt">[5]!Seneste_Metadata_Omvisiterede[[#Totals],[GA 36-]]</definedName>
    <definedName name="Omvisiterede_gns_antal_besøg" localSheetId="0">[2]!Seneste_Metadata_Omvisiterede[[#Totals],[Antal besøg]]</definedName>
    <definedName name="Omvisiterede_gns_antal_besøg">[5]!Seneste_Metadata_Omvisiterede[[#Totals],[Antal besøg]]</definedName>
    <definedName name="Omvisiterede_grav_prolong" localSheetId="0">[2]!Seneste_Metadata_Omvisiterede[[#Totals],[Grav prol./pp med]]</definedName>
    <definedName name="Omvisiterede_grav_prolong">[5]!Seneste_Metadata_Omvisiterede[[#Totals],[Grav prol./pp med]]</definedName>
    <definedName name="Omvisiterede_grønt_vand" localSheetId="0">[2]!Seneste_Metadata_Omvisiterede[[#Totals],[PROM grønt vand]]</definedName>
    <definedName name="Omvisiterede_grønt_vand">[5]!Seneste_Metadata_Omvisiterede[[#Totals],[PROM grønt vand]]</definedName>
    <definedName name="Omvisiterede_halvt_honorar" localSheetId="0">[2]!Seneste_Metadata_Omvisiterede[[#Totals],[GA 25-35+]]</definedName>
    <definedName name="Omvisiterede_halvt_honorar">[5]!Seneste_Metadata_Omvisiterede[[#Totals],[GA 25-35+]]</definedName>
    <definedName name="Omvisiterede_patologi_barn" localSheetId="0">[2]!Seneste_Metadata_Omvisiterede[[#Totals],[Patologi barn]]</definedName>
    <definedName name="Omvisiterede_patologi_barn">[5]!Seneste_Metadata_Omvisiterede[[#Totals],[Patologi barn]]</definedName>
    <definedName name="Omvisiterede_patologi_mor" localSheetId="0">[2]!Seneste_Metadata_Omvisiterede[[#Totals],[Patalogi mor]]</definedName>
    <definedName name="Omvisiterede_patologi_mor">[5]!Seneste_Metadata_Omvisiterede[[#Totals],[Patalogi mor]]</definedName>
    <definedName name="Omvisiterede_prom_24t" localSheetId="0">[2]!Seneste_Metadata_Omvisiterede[[#Totals],[PROM klart &gt;24 t]]</definedName>
    <definedName name="Omvisiterede_prom_24t">[5]!Seneste_Metadata_Omvisiterede[[#Totals],[PROM klart &gt;24 t]]</definedName>
    <definedName name="Omvisiterede_præmaturitet" localSheetId="0">[2]!Seneste_Metadata_Omvisiterede[[#Totals],[Præmatur fødsel]]</definedName>
    <definedName name="Omvisiterede_præmaturitet">[5]!Seneste_Metadata_Omvisiterede[[#Totals],[Præmatur fødsel]]</definedName>
    <definedName name="Omvisiterede_tidl_hjf" localSheetId="0">[2]!Seneste_Metadata_Omvisiterede[[#Totals],[Tidl. hjemmefødsel]]</definedName>
    <definedName name="Omvisiterede_tidl_hjf">[5]!Seneste_Metadata_Omvisiterede[[#Totals],[Tidl. hjemmefødsel]]</definedName>
    <definedName name="Omvisiterede_Uregelmæss_præs" localSheetId="0">[2]!Seneste_Metadata_Omvisiterede[[#Totals],[Uregelmæssig præs]]</definedName>
    <definedName name="Omvisiterede_Uregelmæss_præs">[5]!Seneste_Metadata_Omvisiterede[[#Totals],[Uregelmæssig præs]]</definedName>
    <definedName name="Omvisiterede_ændret_fødested" localSheetId="0">[2]!Seneste_Metadata_Omvisiterede[[#Totals],[Ændret fødested]]</definedName>
    <definedName name="Omvisiterede_ændret_fødested">[5]!Seneste_Metadata_Omvisiterede[[#Totals],[Ændret fødested]]</definedName>
    <definedName name="overflyt_barn">[1]!HFO_Metadata_alle_indskrevne__2[[#Totals],[Patologi barn]]</definedName>
    <definedName name="overflyt_dystoci">[1]!HFO_Metadata_alle_indskrevne__2[[#Totals],[Dystoci, inerti, vesv]]</definedName>
    <definedName name="overflyt_f_fødsel_1xf" localSheetId="0">[2]!Seneste_Metadata_1xf[[#Totals],[Overflytning før fødsel]]</definedName>
    <definedName name="overflyt_f_fødsel_1xf">#REF!</definedName>
    <definedName name="overflyt_f_fødsel_1xf_2020" localSheetId="0">'[3]ÅRSRAPPORT PIVOT'!$F$24</definedName>
    <definedName name="overflyt_f_fødsel_1xf_2020">'[1]ÅRSRAPPORT PIVOT'!$F$24</definedName>
    <definedName name="overflyt_f_fødsel_flxf_2020" localSheetId="0">'[3]ÅRSRAPPORT PIVOT'!$F$25</definedName>
    <definedName name="overflyt_f_fødsel_flxf_2020">'[1]ÅRSRAPPORT PIVOT'!$F$25</definedName>
    <definedName name="overflyt_f_fødsel_i_alt_2020" localSheetId="0">'[3]ÅRSRAPPORT PIVOT'!$F$23</definedName>
    <definedName name="overflyt_f_fødsel_i_alt_2020">'[1]ÅRSRAPPORT PIVOT'!$F$23</definedName>
    <definedName name="overflyt_før_fødsel_barn" localSheetId="0">[2]!Seneste_Metadata[[#Totals],[OVFL Patologi barn]]</definedName>
    <definedName name="overflyt_før_fødsel_barn">#REF!</definedName>
    <definedName name="overflyt_før_fødsel_dystoci" localSheetId="0">[2]!Seneste_Metadata[[#Totals],[OVFL Dystoci, inerti, vesv]]</definedName>
    <definedName name="overflyt_før_fødsel_dystoci">#REF!</definedName>
    <definedName name="overflyt_før_fødsel_fostervand" localSheetId="0">[2]!Seneste_Metadata[[#Totals],[OVFL Patologi fostervand]]</definedName>
    <definedName name="overflyt_før_fødsel_fostervand">#REF!</definedName>
    <definedName name="Overflyt_før_fødsel_ialt" localSheetId="0">[2]!Seneste_Metadata[[#Totals],[Overflytning før fødsel]]</definedName>
    <definedName name="Overflyt_før_fødsel_ialt">#REF!</definedName>
    <definedName name="Overflyt_før_fødsel_mor" localSheetId="0">[2]!Seneste_Metadata[[#Totals],[OVFL Patologi mor]]</definedName>
    <definedName name="Overflyt_før_fødsel_mor">#REF!</definedName>
    <definedName name="overflyt_før_fødsel_smertelindr" localSheetId="0">[2]!Seneste_Metadata[[#Totals],[OVFL Smertelindring]]</definedName>
    <definedName name="overflyt_før_fødsel_smertelindr">#REF!</definedName>
    <definedName name="overflyt_før_fødsel_uregelmæss" localSheetId="0">[2]!Seneste_Metadata[[#Totals],[OVFL Urgl,præsentation]]</definedName>
    <definedName name="overflyt_før_fødsel_uregelmæss">#REF!</definedName>
    <definedName name="overflyt_mor">[1]!HFO_Metadata_alle_indskrevne__2[[#Totals],[Patologi mor]]</definedName>
    <definedName name="overflyt_pp_1xf" localSheetId="0">[2]!Seneste_Metadata_1xf[[#Totals],[Overflytning efter fødsel]]</definedName>
    <definedName name="overflyt_pp_1xf">#REF!</definedName>
    <definedName name="overflyt_pp_1xf_2020" localSheetId="0">'[3]ÅRSRAPPORT PIVOT'!$F$38</definedName>
    <definedName name="overflyt_pp_1xf_2020">'[1]ÅRSRAPPORT PIVOT'!$F$38</definedName>
    <definedName name="Overflyt_PP_barn" localSheetId="0">[2]!Seneste_Metadata[[#Totals],[OVFL PP Barn til obs/beh.]]</definedName>
    <definedName name="Overflyt_PP_barn">#REF!</definedName>
    <definedName name="Overflyt_PP_blødning" localSheetId="0">[2]!Seneste_Metadata[[#Totals],[OVFL PP blødning]]</definedName>
    <definedName name="Overflyt_PP_blødning">#REF!</definedName>
    <definedName name="overflyt_pp_flxf_2020" localSheetId="0">'[3]ÅRSRAPPORT PIVOT'!$F$39</definedName>
    <definedName name="overflyt_pp_flxf_2020">'[1]ÅRSRAPPORT PIVOT'!$F$39</definedName>
    <definedName name="overflyt_pp_i_alt" localSheetId="0">[2]!Seneste_Metadata[[#Totals],[Overflytning efter fødsel]]</definedName>
    <definedName name="overflyt_pp_i_alt">#REF!</definedName>
    <definedName name="overflyt_pp_i_alt_2020" localSheetId="0">'[3]ÅRSRAPPORT PIVOT'!$F$37</definedName>
    <definedName name="overflyt_pp_i_alt_2020">'[1]ÅRSRAPPORT PIVOT'!$F$37</definedName>
    <definedName name="Overflyt_PP_mor" localSheetId="0">[2]!Seneste_Metadata[[#Totals],[OVFL PP Patologi mor]]</definedName>
    <definedName name="Overflyt_PP_mor">#REF!</definedName>
    <definedName name="Overflyt_PP_placenta" localSheetId="0">[2]!Seneste_Metadata[[#Totals],[OVFL PP Fasts. placenta/hinderester]]</definedName>
    <definedName name="Overflyt_PP_placenta">#REF!</definedName>
    <definedName name="Overflyt_PP_suturering" localSheetId="0">[2]!Seneste_Metadata[[#Totals],[OVFL PP Suturering]]</definedName>
    <definedName name="Overflyt_PP_suturering">#REF!</definedName>
    <definedName name="overflyt_smertelindr">[1]!HFO_Metadata_alle_indskrevne__2[[#Totals],[Smertelindring ]]</definedName>
    <definedName name="overflyt_uregelmæss">[1]!HFO_Metadata_alle_indskrevne__2[[#Totals],[Urgl,pr]]</definedName>
    <definedName name="overflyt_vand">[1]!HFO_Metadata_alle_indskrevne__2[[#Totals],[Patologi fostervand]]</definedName>
    <definedName name="PP_barn">[1]!HFO_Metadata_alle_indskrevne__2[[#Totals],[PP Barn til obs/beh. sgh.]]</definedName>
    <definedName name="PP_blødning">[1]!HFO_Metadata_alle_indskrevne__2[[#Totals],[PP Blødning]]</definedName>
    <definedName name="PP_Blødning_1l_hjemme" localSheetId="0">[2]!Seneste_Metadata[[#Totals],[Blødt &gt;1000ml]]</definedName>
    <definedName name="PP_Blødning_1l_hjemme">#REF!</definedName>
    <definedName name="PP_blødt_500_999ml_hjemme" localSheetId="0">[2]!Seneste_Metadata[[#Totals],[Blødt 500-999ml]]</definedName>
    <definedName name="PP_blødt_500_999ml_hjemme">#REF!</definedName>
    <definedName name="PP_blødt_op_til_499ml_hjemme" localSheetId="0">[2]!Seneste_Metadata[[#Totals],[Blødt mindre end 499ml]]</definedName>
    <definedName name="PP_blødt_op_til_499ml_hjemme">#REF!</definedName>
    <definedName name="PP_mor">[1]!HFO_Metadata_alle_indskrevne__2[[#Totals],[PP Patologi mor]]</definedName>
    <definedName name="PP_placenta">[1]!HFO_Metadata_alle_indskrevne__2[[#Totals],[PP Fasts. placenta/hinderester]]</definedName>
    <definedName name="PP_s_drop_hjemme" localSheetId="0">[2]!Seneste_Metadata[[#Totals],[Synto. drop]]</definedName>
    <definedName name="PP_s_drop_hjemme">#REF!</definedName>
    <definedName name="PP_suturering">[1]!HFO_Metadata_alle_indskrevne__2[[#Totals],[PP Syning af stor bristning]]</definedName>
    <definedName name="PP_synto_im_hjemme" localSheetId="0">[2]!Seneste_Metadata[[#Totals],[Synto. im]]</definedName>
    <definedName name="PP_synto_im_hjemme">#REF!</definedName>
    <definedName name="PROM" localSheetId="0">[2]!Seneste_Metadata[[#Totals],[PROM]]</definedName>
    <definedName name="PROM">#REF!</definedName>
    <definedName name="PROM_mere_end_24t_hjemme" localSheetId="0">[2]!Seneste_Metadata[[#Totals],[PROM &gt; 24 t]]</definedName>
    <definedName name="PROM_mere_end_24t_hjemme">#REF!</definedName>
    <definedName name="RegionH_2022">'[2]HOS 2021-'!$M$104</definedName>
    <definedName name="Ringsted_2022">'[2]HOS 2021-'!$M$116</definedName>
    <definedName name="RKKP_1xf_sectio" localSheetId="0">[2]!Seneste_Metadata[[#Totals],[RKKP 8B: Akut SC 1.x]]</definedName>
    <definedName name="RKKP_1xf_sectio">#REF!</definedName>
    <definedName name="RKKP_blødning_1000" localSheetId="0">[2]!Seneste_Metadata[[#Totals],[RKKP 5: Blødt &gt;1000ml]]</definedName>
    <definedName name="RKKP_blødning_1000">#REF!</definedName>
    <definedName name="RKKP_blødning_1000_2020">[1]!HFO_Metadata_alle_indskrevne__2[[#Totals],[RKKP 5) Blødning mere end 1000ml]]</definedName>
    <definedName name="RKKP_hypoxi" localSheetId="0">[2]!Seneste_Metadata[[#Totals],[RKKP 7: Svær hypoxi]]</definedName>
    <definedName name="RKKP_hypoxi">#REF!</definedName>
    <definedName name="RKKP_hypoxi_2020">[1]!HFO_Metadata_alle_indskrevne__2[[#Totals],[RKKP 7) Svær hypoxi]]</definedName>
    <definedName name="RKKP_sphincter" localSheetId="0">[2]!Seneste_Metadata[[#Totals],[SGH Gr IV, incl. mucosa ani]]+[2]!Seneste_Metadata[[#Totals],[SGH Gr III, inkomplet/Gr III, komplet]]+[2]!Seneste_Metadata[[#Totals],[Gr IV, incl. mucosa ani hjemme]]+[2]!Seneste_Metadata[[#Totals],[Gr III, inkomplet/Gr III, komplet hjemme]]</definedName>
    <definedName name="RKKP_sphincter">#REF!+#REF!+#REF!+#REF!</definedName>
    <definedName name="RKKP_sphincter_1xf" localSheetId="0">[2]!Seneste_Metadata_1xf[[#Totals],[RKKP 3: Gr III/IV 1.x]]</definedName>
    <definedName name="RKKP_sphincter_1xf">#REF!</definedName>
    <definedName name="RKKP_ukompl_1xf" localSheetId="0">[2]!Seneste_Metadata[[#Totals],[1. x ukompliceret hjemme]]+[2]!Seneste_Metadata[[#Totals],[1x ukomplliceret efter ovfl]]</definedName>
    <definedName name="RKKP_ukompl_1xf">#REF!+#REF!</definedName>
    <definedName name="Roskilde_2022">'[2]HOS 2021-'!$M$117</definedName>
    <definedName name="sdrop_2020">[1]!HFO_Metadata_alle_indskrevne__2[[#Totals],[SGH S-drop]]</definedName>
    <definedName name="sectio_2020">[1]!HFO_Metadata_alle_indskrevne__2[[#Totals],[SGH Akut SC]]</definedName>
    <definedName name="SGH_Akut_sectio" localSheetId="0">#REF!</definedName>
    <definedName name="SGH_Akut_sectio">#REF!</definedName>
    <definedName name="SGH_cup" localSheetId="0">#REF!</definedName>
    <definedName name="SGH_cup">#REF!</definedName>
    <definedName name="SGH_epidural" localSheetId="0">[2]!Seneste_Metadata[[#Totals],[SGH Epidural]]</definedName>
    <definedName name="SGH_epidural">#REF!</definedName>
    <definedName name="SGH_epis" localSheetId="0">[2]!Seneste_Metadata[[#Totals],[SGH Epis]]</definedName>
    <definedName name="SGH_epis">#REF!</definedName>
    <definedName name="SGH_s_drop" localSheetId="0">#REF!</definedName>
    <definedName name="SGH_s_drop">#REF!</definedName>
    <definedName name="SGH_sphincter_3" localSheetId="0">[2]!Seneste_Metadata[[#Totals],[SGH Gr III, inkomplet/Gr III, komplet]]</definedName>
    <definedName name="SGH_sphincter_3">#REF!</definedName>
    <definedName name="SGH_sphincter_4" localSheetId="0">#REF!</definedName>
    <definedName name="SGH_sphincter_4">#REF!</definedName>
    <definedName name="Slagelse_2022">'[2]HOS 2021-'!$M$118</definedName>
    <definedName name="Solrød_2022">'[2]HOS 2021-'!$M$119</definedName>
    <definedName name="Sorø_2022">'[2]HOS 2021-'!$M$120</definedName>
    <definedName name="sphincter_3_hjem_2020">[1]!HFO_Metadata_alle_indskrevne__2[[#Totals],[Gr III, inkomplet/Gr III, komplet]]</definedName>
    <definedName name="sphincter_3_sgh_2020">[1]!HFO_Metadata_alle_indskrevne__2[[#Totals],[SGH Gr III, inkomplet/Gr III, komplet]]</definedName>
    <definedName name="sphincter_4_hjem_2020">[1]!HFO_Metadata_alle_indskrevne__2[[#Totals],[Gr IV, incl. mucosa ani]]</definedName>
    <definedName name="sphincter_4_sgh_2020">[1]!HFO_Metadata_alle_indskrevne__2[[#Totals],[SGH Gr IV, incl. mucosa ani]]</definedName>
    <definedName name="sphincter_grad3_hjemme" localSheetId="0">[2]!Seneste_Metadata[[#Totals],[Gr III, inkomplet/Gr III, komplet hjemme]]</definedName>
    <definedName name="sphincter_grad3_hjemme">#REF!</definedName>
    <definedName name="sphincter_grad4_hjemme" localSheetId="0">[2]!Seneste_Metadata[[#Totals],[Gr IV, incl. mucosa ani hjemme]]</definedName>
    <definedName name="sphincter_grad4_hjemme">#REF!</definedName>
    <definedName name="Stevns_2022">'[2]HOS 2021-'!$M$121</definedName>
    <definedName name="SUM_1xf_født_hjemme_1kvt" localSheetId="0">'[8]1 kvartal'!$B$25+'[8]1 kvartal'!$B$29+'[8]1 kvartal'!$B$33+'[8]1 kvartal'!$B$37+'[8]1 kvartal'!$B$41+'[8]1 kvartal'!$B$45</definedName>
    <definedName name="SUM_1xf_født_hjemme_1kvt">[5]!Seneste_Metadata_1xf5[[#Totals],[Født]]-[5]!Seneste_Metadata_1xf5[[#Totals],[Overflytning før fødsel]]</definedName>
    <definedName name="SUM_1xf_født_hjemme_2kvt" localSheetId="0">'[8]2 kvartal'!$B$25+'[8]2 kvartal'!$B$29+'[8]2 kvartal'!$B$33+'[8]2 kvartal'!$B$37+'[8]2 kvartal'!$B$41+'[8]2 kvartal'!$B$45</definedName>
    <definedName name="SUM_1xf_født_hjemme_2kvt">'[9]2 kvartal'!$B$25+'[9]2 kvartal'!$B$29+'[9]2 kvartal'!$B$33+'[9]2 kvartal'!$B$37+'[9]2 kvartal'!$B$41+'[9]2 kvartal'!$B$45</definedName>
    <definedName name="SUM_1xf_født_hjemme_3kvt" localSheetId="0">'[8]3 kvartal'!$B$25+'[8]3 kvartal'!$B$29+'[8]3 kvartal'!$B$33+'[8]3 kvartal'!$B$37+'[8]3 kvartal'!$B$41+'[8]3 kvartal'!$B$45</definedName>
    <definedName name="SUM_1xf_født_hjemme_3kvt">'[9]3 kvartal'!$B$25+'[9]3 kvartal'!$B$29+'[9]3 kvartal'!$B$33+'[9]3 kvartal'!$B$37+'[9]3 kvartal'!$B$41+'[9]3 kvartal'!$B$45</definedName>
    <definedName name="SUM_1xf_født_hjemme_4kvt" localSheetId="0">'[8]4 kvartal'!$B$25+'[8]4 kvartal'!$B$29+'[8]4 kvartal'!$B$33+'[8]4 kvartal'!$B$37+'[8]4 kvartal'!$B$41+'[8]4 kvartal'!$B$45</definedName>
    <definedName name="SUM_1xf_født_hjemme_4kvt">'[9]4 kvartal'!$B$25+'[9]4 kvartal'!$B$29+'[9]4 kvartal'!$B$33+'[9]4 kvartal'!$B$37+'[9]4 kvartal'!$B$41+'[9]4 kvartal'!$B$45</definedName>
    <definedName name="SUM_1xf_født_uden_indgreb_sgh_1kvt">[9]!Fødsler_sidste_år_område_opdelt_1kvt[[#Totals],[1. x´s- efter overfl.]]</definedName>
    <definedName name="SUM_1xf_født_uden_indgreb_sgh_2kvt">[9]!Fødsler_sidste_år_område_opdelt_2kvt[[#Totals],[1. x´s- efter overfl.]]</definedName>
    <definedName name="SUM_1xf_født_uden_indgreb_sgh_3kvt">[9]!Fødsler_sidste_år_område_opdelt_3kvt[[#Totals],[1. x´s- efter overfl.]]</definedName>
    <definedName name="SUM_1xf_født_uden_indgreb_sgh_4kvt">[9]!Fødsler_sidste_år_område_opdelt_4kvt[[#Totals],[1. x´s- efter overfl.]]</definedName>
    <definedName name="Sum_1xf_startet_fødsel_hjemme" localSheetId="0">[3]ÅRSRAPPORT!#REF!</definedName>
    <definedName name="Sum_1xf_startet_fødsel_hjemme">[5]!Seneste_Metadata_1xf5[[#Totals],[Født]]</definedName>
    <definedName name="SUM_A_sectio">[9]!Fødsler_sidste_år_område[[#Totals],[Akut SC]]</definedName>
    <definedName name="SUM_flxf_født_uden_indgreb_sgh_1kvt">[9]!Fødsler_sidste_år_område_opdelt_1kvt[[#Totals],[Fler.x´s- efter overfl.]]</definedName>
    <definedName name="SUM_flxf_født_uden_indgreb_sgh_2kvt">[9]!Fødsler_sidste_år_område_opdelt_2kvt[[#Totals],[Fler.x´s- efter overfl.]]</definedName>
    <definedName name="SUM_flxf_født_uden_indgreb_sgh_3kvt">[9]!Fødsler_sidste_år_område_opdelt_3kvt[[#Totals],[Fler.x´s- efter overfl.]]</definedName>
    <definedName name="SUM_flxf_født_uden_indgreb_sgh_4kvt">[9]!Fødsler_sidste_år_område_opdelt_4kvt[[#Totals],[Fler.x´s- efter overfl.]]</definedName>
    <definedName name="SUM_fødsler_1kvt">[9]!Fødsler_sidste_år_område_opdelt_1kvt[[#Totals],[PatientID]]</definedName>
    <definedName name="SUM_fødsler_2.kvt">[9]!Fødsler_sidste_år_område_opdelt_2kvt[[#Totals],[PatientID]]</definedName>
    <definedName name="SUM_fødsler_3kvt">[9]!Fødsler_sidste_år_område_opdelt_3kvt[[#Totals],[PatientID]]</definedName>
    <definedName name="SUM_fødsler_4kvt">[9]!Fødsler_sidste_år_område_opdelt_4kvt[[#Totals],[PatientID]]</definedName>
    <definedName name="Sum_indskrevne_1xf_1kvt" localSheetId="0">'[8]1 kvartal'!$B$9</definedName>
    <definedName name="Sum_indskrevne_1xf_1kvt">'[9]1 kvartal'!$B$9</definedName>
    <definedName name="Sum_indskrevne_1xf_2kvt" localSheetId="0">'[8]2 kvartal'!$B$9</definedName>
    <definedName name="Sum_indskrevne_1xf_2kvt">'[9]2 kvartal'!$B$9</definedName>
    <definedName name="Sum_indskrevne_1xf_3kvt" localSheetId="0">'[8]3 kvartal'!$B$9</definedName>
    <definedName name="Sum_indskrevne_1xf_3kvt">'[9]3 kvartal'!$B$9</definedName>
    <definedName name="Sum_indskrevne_1xf_4kvt" localSheetId="0">'[8]4 kvartal'!$B$9</definedName>
    <definedName name="Sum_indskrevne_1xf_4kvt">'[9]4 kvartal'!$B$9</definedName>
    <definedName name="Sum_indskrevne_fxf_1kvt" localSheetId="0">'[8]1 kvartal'!$B$10</definedName>
    <definedName name="Sum_indskrevne_fxf_1kvt">'[9]1 kvartal'!$B$10</definedName>
    <definedName name="Sum_indskrevne_fxf_2kvt" localSheetId="0">'[8]2 kvartal'!$B$10</definedName>
    <definedName name="Sum_indskrevne_fxf_2kvt">'[9]2 kvartal'!$B$10</definedName>
    <definedName name="Sum_indskrevne_fxf_3kvt" localSheetId="0">'[8]3 kvartal'!$B$10</definedName>
    <definedName name="Sum_indskrevne_fxf_3kvt">'[9]3 kvartal'!$B$10</definedName>
    <definedName name="Sum_indskrevne_fxf_4kvt" localSheetId="0">'[8]4 kvartal'!$B$10</definedName>
    <definedName name="Sum_indskrevne_fxf_4kvt">'[9]4 kvartal'!$B$10</definedName>
    <definedName name="Sum_omvisit_1xf_1kvt" localSheetId="0">'[8]1 kvartal'!$B$19</definedName>
    <definedName name="Sum_omvisit_1xf_1kvt">'[9]1 kvartal'!$B$19</definedName>
    <definedName name="Sum_omvisit_1xf_2kvt" localSheetId="0">'[8]2 kvartal'!$B$19</definedName>
    <definedName name="Sum_omvisit_1xf_2kvt">'[9]2 kvartal'!$B$19</definedName>
    <definedName name="Sum_omvisit_1xf_3kvt" localSheetId="0">'[8]3 kvartal'!$B$19</definedName>
    <definedName name="Sum_omvisit_1xf_3kvt">'[9]3 kvartal'!$B$19</definedName>
    <definedName name="Sum_omvisit_1xf_4kvt" localSheetId="0">'[8]4 kvartal'!$B$19</definedName>
    <definedName name="Sum_omvisit_1xf_4kvt">'[9]4 kvartal'!$B$19</definedName>
    <definedName name="SUM_omvisiterede_1kvt">[9]!Omvisiterede_sidste_år_1kvt[[#Totals],[Omvisiteret]]</definedName>
    <definedName name="SUM_omvisiterede_2kvt">[9]!Omvisiterede_sidste_år_2kvt[[#Totals],[Omvisiteret]]</definedName>
    <definedName name="SUM_omvisiterede_3kvt">[9]!Omvisiterede_sidste_år_3kvt[[#Totals],[Omvisiteret]]</definedName>
    <definedName name="SUM_omvisiterede_4kvt">[9]!Omvisiterede_sidste_år_4kvt[[#Totals],[Omvisiteret]]</definedName>
    <definedName name="Sum_overflyt_efter_fødsel_1xf_1kvt" localSheetId="0">'[8]1 kvartal'!$H$9</definedName>
    <definedName name="Sum_overflyt_efter_fødsel_1xf_1kvt">'[9]1 kvartal'!$H$9</definedName>
    <definedName name="Sum_overflyt_efter_fødsel_1xf_2kvt" localSheetId="0">'[8]2 kvartal'!$H$9</definedName>
    <definedName name="Sum_overflyt_efter_fødsel_1xf_2kvt">'[9]2 kvartal'!$H$9</definedName>
    <definedName name="Sum_overflyt_efter_fødsel_1xf_3kvt" localSheetId="0">'[8]3 kvartal'!$H$9</definedName>
    <definedName name="Sum_overflyt_efter_fødsel_1xf_3kvt">'[9]3 kvartal'!$H$9</definedName>
    <definedName name="Sum_overflyt_efter_fødsel_1xf_4kvt" localSheetId="0">'[8]4 kvartal'!$H$9</definedName>
    <definedName name="Sum_overflyt_efter_fødsel_1xf_4kvt">'[9]4 kvartal'!$H$9</definedName>
    <definedName name="Sum_overflyt_før_fødsel_1xf_1kvt" localSheetId="0">'[8]1 kvartal'!$G$9</definedName>
    <definedName name="Sum_overflyt_før_fødsel_1xf_1kvt">'[9]1 kvartal'!$G$9</definedName>
    <definedName name="Sum_overflyt_før_fødsel_1xf_2kvt" localSheetId="0">'[8]2 kvartal'!$G$9</definedName>
    <definedName name="Sum_overflyt_før_fødsel_1xf_2kvt">'[9]2 kvartal'!$G$9</definedName>
    <definedName name="Sum_overflyt_før_fødsel_1xf_3kvt" localSheetId="0">'[8]3 kvartal'!$G$9</definedName>
    <definedName name="Sum_overflyt_før_fødsel_1xf_3kvt">'[9]3 kvartal'!$G$9</definedName>
    <definedName name="Sum_overflyt_før_fødsel_1xf_4kvt" localSheetId="0">'[8]4 kvartal'!$G$9</definedName>
    <definedName name="Sum_overflyt_før_fødsel_1xf_4kvt">'[9]4 kvartal'!$G$9</definedName>
    <definedName name="SUM_overflyttes_pp_barn_observation_behandling">[9]!Fødsler_sidste_år_område[[#Totals],[Barn til obs/beh. sgh.]]</definedName>
    <definedName name="SUM_overflyttes_pp_blødning">[9]!Fødsler_sidste_år_område[[#Totals],[Blødning]]</definedName>
    <definedName name="SUM_overflyttes_pp_fastsiddende_moderkage">[9]!Fødsler_sidste_år_område[[#Totals],[Fasts. placenta/hinderester]]</definedName>
    <definedName name="SUM_overflyttes_pp_patologi_mor">[9]!Fødsler_sidste_år_område[[#Totals],[Patologi mor_3]]</definedName>
    <definedName name="SUM_overflyttes_pp_syning">[9]!Fødsler_sidste_år_område[[#Totals],[Syning af større bristning]]</definedName>
    <definedName name="SUM_overflyttet_efter_bf_1kvt">[9]!Fødsler_sidste_år_område_opdelt_1kvt[[#Totals],[Overflytning efter fødsel]]</definedName>
    <definedName name="SUM_overflyttet_efter_bf_2kvt">[9]!Fødsler_sidste_år_område_opdelt_2kvt[[#Totals],[Overflytning efter fødsel]]</definedName>
    <definedName name="SUM_overflyttet_efter_bf_3kvt">[9]!Fødsler_sidste_år_område_opdelt_3kvt[[#Totals],[Overflytning efter fødsel]]</definedName>
    <definedName name="SUM_overflyttet_efter_bf_4kvt">[9]!Fødsler_sidste_år_område_opdelt_4kvt[[#Totals],[Overflytning efter fødsel]]</definedName>
    <definedName name="SUM_overflyttet_før_bf_1kvt">[9]!Fødsler_sidste_år_område_opdelt_1kvt[[#Totals],[Overflytning før fødsel]]</definedName>
    <definedName name="SUM_overflyttet_før_bf_2kvt">[9]!Fødsler_sidste_år_område_opdelt_2kvt[[#Totals],[Overflytning før fødsel]]</definedName>
    <definedName name="SUM_overflyttet_før_bf_3kvt">[9]!Fødsler_sidste_år_område_opdelt_3kvt[[#Totals],[Overflytning før fødsel]]</definedName>
    <definedName name="SUM_overflyttet_før_bf_4kvt">[9]!Fødsler_sidste_år_område_opdelt_4kvt[[#Totals],[Overflytning før fødsel]]</definedName>
    <definedName name="SUM_RKKP_A_sectio_1xf">[9]!Fødsler_sidste_år_område[[#Totals],[8B) Akut SC 1.x´s-]]</definedName>
    <definedName name="SUM_RKKP_Blødt_over_1000ml">[9]!Fødsler_sidste_år_område[[#Totals],[5) Blødning &gt;/= 1000 ml]]</definedName>
    <definedName name="SUM_RKKP_sphincterruptur_1xf">[9]!Fødsler_sidste_år_område[[#Totals],[3) Gr III/IV 1.x´s-]]</definedName>
    <definedName name="SUM_RKKP_svær_hypoxi">[9]!Fødsler_sidste_år_område[[#Totals],[7) Svær hypoxi]]</definedName>
    <definedName name="SUM_Sgh_CUP_tang">[9]!Fødsler_sidste_år_område[[#Totals],[Cup/tang]]</definedName>
    <definedName name="SUM_sgh_epidural">[9]!Fødsler_sidste_år_område[[#Totals],[Epidural]]</definedName>
    <definedName name="SUM_Sgh_Epis">[9]!Fødsler_sidste_år_område[[#Totals],[Epis]]</definedName>
    <definedName name="SUM_sgh_s_drop">[9]!Fødsler_sidste_år_område[[#Totals],[S-drop]]</definedName>
    <definedName name="Sum_sphincter_ruptur_ialt">[9]!Fødsler_sidste_år_område[[#Totals],[Gr III, inkomplet/Gr III, komplet]]+[9]!Fødsler_sidste_år_område[[#Totals],[Gr IV, incl. mucosa ani]]+[9]!Fødsler_sidste_år_område[[#Totals],[Gr III, inkomplet/Gr III, komplet_4]]+[9]!Fødsler_sidste_år_område[[#Totals],[Gr IV, incl. mucosa ani_5]]</definedName>
    <definedName name="SUM_vandfødsler">[9]!Fødsler_sidste_år_område[[#Totals],[Vandfødsel]]</definedName>
    <definedName name="SUM_xf_hjemmefødsel_1kvt">[9]!Fødsler_sidste_år_område_opdelt_1kvt[[#Totals],[Fler.x´s- i hjem]]</definedName>
    <definedName name="SUM_xf_hjemmefødsel_2kvt">[9]!Fødsler_sidste_år_område_opdelt_2kvt[[#Totals],[Fler.x´s- i hjem]]</definedName>
    <definedName name="SUM_xf_hjemmefødsel_3kvt">[9]!Fødsler_sidste_år_område_opdelt_3kvt[[#Totals],[Fler.x´s- i hjem]]</definedName>
    <definedName name="SUM_xf_hjemmefødsel_4kvt">[9]!Fødsler_sidste_år_område_opdelt_4kvt[[#Totals],[Fler.x´s- i hjem]]</definedName>
    <definedName name="Sutureret_grad_2_hjemme" localSheetId="0">[2]!Seneste_Metadata[[#Totals],[Sutureret grad 2]]</definedName>
    <definedName name="Sutureret_grad_2_hjemme">#REF!</definedName>
    <definedName name="sutureret_grad1_hjemme" localSheetId="0">[2]!Seneste_Metadata[[#Totals],[Sutureret grad 1]]</definedName>
    <definedName name="sutureret_grad1_hjemme">#REF!</definedName>
    <definedName name="sutureret_labia_hjemme" localSheetId="0">[2]!Seneste_Metadata[[#Totals],[Sutureret labia]]</definedName>
    <definedName name="sutureret_labia_hjemme">#REF!</definedName>
    <definedName name="suturering_0_hjemme" localSheetId="0">[2]!Seneste_Metadata[[#Totals],[Ingen sutureringskr]]</definedName>
    <definedName name="suturering_0_hjemme">#REF!</definedName>
    <definedName name="temp_a_sectio" localSheetId="0">#REF!</definedName>
    <definedName name="temp_a_sectio">#REF!</definedName>
    <definedName name="temp_cup">#REF!</definedName>
    <definedName name="temp_epidural">#REF!</definedName>
    <definedName name="temp_omvisiterede_1xf" localSheetId="0">#REF!</definedName>
    <definedName name="temp_omvisiterede_1xf">#REF!</definedName>
    <definedName name="temp_omvisiterede_ialt" localSheetId="0">[5]!Seneste_Metadata_Omvisiterede[[#Totals],[Omvisiteret]]</definedName>
    <definedName name="temp_omvisiterede_ialt">[5]!Seneste_Metadata_Omvisiterede[[#Totals],[Omvisiteret]]</definedName>
    <definedName name="temp_overflyttet_efter_fødsel_1xf" localSheetId="0">[5]!Seneste_Metadata_1xf5[[#Totals],[Overflytning efter fødsel]]</definedName>
    <definedName name="temp_overflyttet_efter_fødsel_1xf">[5]!Seneste_Metadata_1xf5[[#Totals],[Overflytning efter fødsel]]</definedName>
    <definedName name="temp_overflyttet_efter_fødsel_ialt" localSheetId="0">#REF!</definedName>
    <definedName name="temp_overflyttet_efter_fødsel_ialt">#REF!</definedName>
    <definedName name="temp_overflyttet_før_fødsel_1xf" localSheetId="0">[5]!Seneste_Metadata_1xf5[[#Totals],[Overflytning før fødsel]]</definedName>
    <definedName name="temp_overflyttet_før_fødsel_1xf">[5]!Seneste_Metadata_1xf5[[#Totals],[Overflytning før fødsel]]</definedName>
    <definedName name="temp_overflyttet_før_fødsel_ialt" localSheetId="0">#REF!</definedName>
    <definedName name="temp_overflyttet_før_fødsel_ialt">#REF!</definedName>
    <definedName name="temp_ovf_efter_barn" localSheetId="0">#REF!</definedName>
    <definedName name="temp_ovf_efter_barn">#REF!</definedName>
    <definedName name="temp_ovf_efter_blødning" localSheetId="0">#REF!</definedName>
    <definedName name="temp_ovf_efter_blødning">#REF!</definedName>
    <definedName name="temp_ovf_efter_mor" localSheetId="0">#REF!</definedName>
    <definedName name="temp_ovf_efter_mor">#REF!</definedName>
    <definedName name="temp_ovf_efter_suturering" localSheetId="0">#REF!</definedName>
    <definedName name="temp_ovf_efter_suturering">#REF!</definedName>
    <definedName name="temp_ovf_før_BARN" localSheetId="0">#REF!</definedName>
    <definedName name="temp_ovf_før_BARN">#REF!</definedName>
    <definedName name="temp_ovf_før_DYSTOCI" localSheetId="0">#REF!</definedName>
    <definedName name="temp_ovf_før_DYSTOCI">#REF!</definedName>
    <definedName name="temp_ovf_før_FOSTERVAND" localSheetId="0">#REF!</definedName>
    <definedName name="temp_ovf_før_FOSTERVAND">#REF!</definedName>
    <definedName name="temp_ovf_før_fødsel_MOR" localSheetId="0">#REF!</definedName>
    <definedName name="temp_ovf_før_fødsel_MOR">#REF!</definedName>
    <definedName name="temp_ovf_før_PRÆS" localSheetId="0">#REF!</definedName>
    <definedName name="temp_ovf_før_PRÆS">#REF!</definedName>
    <definedName name="temp_ovf_før_SMERTE" localSheetId="0">#REF!</definedName>
    <definedName name="temp_ovf_før_SMERTE">#REF!</definedName>
    <definedName name="temp_ovfl_efter_PLACENTA" localSheetId="0">#REF!</definedName>
    <definedName name="temp_ovfl_efter_PLACENTA">#REF!</definedName>
    <definedName name="temp_RKKP_1xf_a_sectio" localSheetId="0">[5]!Seneste_Metadata_1xf5[[#Totals],[SGH Akut Sectio]]</definedName>
    <definedName name="temp_RKKP_1xf_a_sectio">[5]!Seneste_Metadata_1xf5[[#Totals],[SGH Akut Sectio]]</definedName>
    <definedName name="temp_RKKP_1xf_ukompliceret" comment="ude og hjemme" localSheetId="0">[5]!Seneste_Metadata_1xf5[[#Totals],[1. x ukompliceret hjemme]]+[5]!Seneste_Metadata_1xf5[[#Totals],[1x ukomplliceret efter ovfl]]</definedName>
    <definedName name="temp_RKKP_1xf_ukompliceret" comment="ude og hjemme">[5]!Seneste_Metadata_1xf5[[#Totals],[1. x ukompliceret hjemme]]+[5]!Seneste_Metadata_1xf5[[#Totals],[1x ukomplliceret efter ovfl]]</definedName>
    <definedName name="temp_RKKP_blødt_mereend_1000" localSheetId="0">#REF!</definedName>
    <definedName name="temp_RKKP_blødt_mereend_1000">#REF!</definedName>
    <definedName name="temp_RKKP_hypoxi" localSheetId="0">[5]!Seneste_Metadata_1xf5[[#Totals],[RKKP 7: Svær hypoxi]]</definedName>
    <definedName name="temp_RKKP_hypoxi">[5]!Seneste_Metadata_1xf5[[#Totals],[RKKP 7: Svær hypoxi]]</definedName>
    <definedName name="temp_RKKP_sphincter_1xf" localSheetId="0">[5]!Seneste_Metadata_1xf5[[#Totals],[RKKP 3: Gr III/IV 1.x]]</definedName>
    <definedName name="temp_RKKP_sphincter_1xf">[5]!Seneste_Metadata_1xf5[[#Totals],[RKKP 3: Gr III/IV 1.x]]</definedName>
    <definedName name="temp_sdrop" localSheetId="0">#REF!</definedName>
    <definedName name="temp_sdrop">#REF!</definedName>
    <definedName name="temp_sphincter_3" localSheetId="0">#REF!</definedName>
    <definedName name="temp_sphincter_3">#REF!</definedName>
    <definedName name="temp_sphincter_4">#REF!</definedName>
    <definedName name="temp_startet_fødsel_hjemme_1xf" localSheetId="0">[5]!Seneste_Metadata_1xf5[[#Totals],[Født]]</definedName>
    <definedName name="temp_startet_fødsel_hjemme_1xf">[5]!Seneste_Metadata_1xf5[[#Totals],[Født]]</definedName>
    <definedName name="temp_vandfødsel" localSheetId="0">#REF!</definedName>
    <definedName name="temp_vandfødsel">#REF!</definedName>
    <definedName name="Total_fødsler">[9]!Fødsler_sidste_år_område[[#Totals],[PatientID]]</definedName>
    <definedName name="ukompl_1xf_hjemme">[1]!HFO_Metadata_alle_indskrevne__2[[#Totals],[1. x ukompl. hjemme]]</definedName>
    <definedName name="ukompl_eft_ovfl_1xf_2020">[1]!HFO_Metadata_alle_indskrevne__2[[#Totals],[1. x ukompl efter overfl.]]</definedName>
    <definedName name="ukompl_eft_ovfl_flxs" localSheetId="0">[2]!Seneste_Metadata[[#Totals],[Fler.x ukompliceret efter ovfl]]</definedName>
    <definedName name="ukompl_eft_ovfl_flxs">#REF!</definedName>
    <definedName name="ukompl_eft_ovfl_flxs_2020">[1]!HFO_Metadata_alle_indskrevne__2[[#Totals],[Fler.x ukompl efter overfl.]]</definedName>
    <definedName name="Ukompliceret_hjemme_flxs" localSheetId="0">[2]!Seneste_Metadata[[#Totals],[Fler.x ukompliceret hjemme]]</definedName>
    <definedName name="Ukompliceret_hjemme_flxs">#REF!</definedName>
    <definedName name="vandfødsel" localSheetId="0">[2]!Seneste_Metadata[[#Totals],[Vandfødsel]]</definedName>
    <definedName name="vandfødsel">#REF!</definedName>
    <definedName name="vandfødsler_2020" localSheetId="0">'[3]ÅRSRAPPORT PIVOT'!$B$43</definedName>
    <definedName name="vandfødsler_2020">'[1]ÅRSRAPPORT PIVOT'!$B$43</definedName>
    <definedName name="Vordingborg_2022">'[2]HOS 2021-'!$M$122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K61" i="1"/>
  <c r="I61" i="1"/>
  <c r="E61" i="1"/>
  <c r="M60" i="1"/>
  <c r="K60" i="1"/>
  <c r="I60" i="1"/>
  <c r="E60" i="1"/>
  <c r="M59" i="1"/>
  <c r="K59" i="1"/>
  <c r="I59" i="1"/>
  <c r="E59" i="1"/>
  <c r="M58" i="1"/>
  <c r="K58" i="1"/>
  <c r="I58" i="1"/>
  <c r="E58" i="1"/>
  <c r="M57" i="1"/>
  <c r="K57" i="1"/>
  <c r="I57" i="1"/>
  <c r="E57" i="1"/>
  <c r="E54" i="1"/>
  <c r="I53" i="1"/>
  <c r="E53" i="1"/>
  <c r="E52" i="1"/>
  <c r="I51" i="1"/>
  <c r="E51" i="1"/>
  <c r="E50" i="1"/>
  <c r="I49" i="1"/>
  <c r="E49" i="1"/>
  <c r="M46" i="1"/>
  <c r="K46" i="1"/>
  <c r="I46" i="1"/>
  <c r="E46" i="1"/>
  <c r="M45" i="1"/>
  <c r="K45" i="1"/>
  <c r="I45" i="1"/>
  <c r="E45" i="1"/>
  <c r="E44" i="1"/>
  <c r="I43" i="1"/>
  <c r="E43" i="1"/>
  <c r="M42" i="1"/>
  <c r="K42" i="1"/>
  <c r="I42" i="1"/>
  <c r="E42" i="1"/>
  <c r="L41" i="1"/>
  <c r="M52" i="1" s="1"/>
  <c r="J41" i="1"/>
  <c r="K53" i="1" s="1"/>
  <c r="H41" i="1"/>
  <c r="I54" i="1" s="1"/>
  <c r="M39" i="1"/>
  <c r="K39" i="1"/>
  <c r="I39" i="1"/>
  <c r="E39" i="1"/>
  <c r="M38" i="1"/>
  <c r="K38" i="1"/>
  <c r="I38" i="1"/>
  <c r="E38" i="1"/>
  <c r="M37" i="1"/>
  <c r="K37" i="1"/>
  <c r="I37" i="1"/>
  <c r="E37" i="1"/>
  <c r="M36" i="1"/>
  <c r="K36" i="1"/>
  <c r="I36" i="1"/>
  <c r="E36" i="1"/>
  <c r="M35" i="1"/>
  <c r="K35" i="1"/>
  <c r="I35" i="1"/>
  <c r="E35" i="1"/>
  <c r="P31" i="1"/>
  <c r="Q31" i="1" s="1"/>
  <c r="O31" i="1"/>
  <c r="M31" i="1"/>
  <c r="K31" i="1"/>
  <c r="I31" i="1"/>
  <c r="G31" i="1"/>
  <c r="E31" i="1"/>
  <c r="D31" i="1"/>
  <c r="P30" i="1"/>
  <c r="O30" i="1"/>
  <c r="M30" i="1"/>
  <c r="K30" i="1"/>
  <c r="I30" i="1"/>
  <c r="G30" i="1"/>
  <c r="D30" i="1"/>
  <c r="E30" i="1" s="1"/>
  <c r="P29" i="1"/>
  <c r="Q29" i="1" s="1"/>
  <c r="O29" i="1"/>
  <c r="M29" i="1"/>
  <c r="K29" i="1"/>
  <c r="I29" i="1"/>
  <c r="G29" i="1"/>
  <c r="E29" i="1"/>
  <c r="D29" i="1"/>
  <c r="P27" i="1"/>
  <c r="O27" i="1"/>
  <c r="M27" i="1"/>
  <c r="K27" i="1"/>
  <c r="I27" i="1"/>
  <c r="G27" i="1"/>
  <c r="E27" i="1"/>
  <c r="C27" i="1"/>
  <c r="P26" i="1"/>
  <c r="Q26" i="1" s="1"/>
  <c r="O26" i="1"/>
  <c r="M26" i="1"/>
  <c r="K26" i="1"/>
  <c r="I26" i="1"/>
  <c r="G26" i="1"/>
  <c r="E26" i="1"/>
  <c r="C26" i="1"/>
  <c r="P25" i="1"/>
  <c r="O25" i="1"/>
  <c r="M25" i="1"/>
  <c r="K25" i="1"/>
  <c r="I25" i="1"/>
  <c r="G25" i="1"/>
  <c r="E25" i="1"/>
  <c r="C25" i="1"/>
  <c r="P23" i="1"/>
  <c r="Q23" i="1" s="1"/>
  <c r="O23" i="1"/>
  <c r="M23" i="1"/>
  <c r="K23" i="1"/>
  <c r="I23" i="1"/>
  <c r="G23" i="1"/>
  <c r="E23" i="1"/>
  <c r="P21" i="1"/>
  <c r="Q21" i="1" s="1"/>
  <c r="O21" i="1"/>
  <c r="M21" i="1"/>
  <c r="K21" i="1"/>
  <c r="I21" i="1"/>
  <c r="G21" i="1"/>
  <c r="E21" i="1"/>
  <c r="C21" i="1"/>
  <c r="P20" i="1"/>
  <c r="Q20" i="1" s="1"/>
  <c r="O20" i="1"/>
  <c r="M20" i="1"/>
  <c r="K20" i="1"/>
  <c r="I20" i="1"/>
  <c r="G20" i="1"/>
  <c r="E20" i="1"/>
  <c r="C20" i="1"/>
  <c r="P19" i="1"/>
  <c r="Q19" i="1" s="1"/>
  <c r="O19" i="1"/>
  <c r="M19" i="1"/>
  <c r="K19" i="1"/>
  <c r="I19" i="1"/>
  <c r="G19" i="1"/>
  <c r="E19" i="1"/>
  <c r="C19" i="1"/>
  <c r="P17" i="1"/>
  <c r="Q17" i="1" s="1"/>
  <c r="O17" i="1"/>
  <c r="M17" i="1"/>
  <c r="K17" i="1"/>
  <c r="I17" i="1"/>
  <c r="G17" i="1"/>
  <c r="E17" i="1"/>
  <c r="C17" i="1"/>
  <c r="P16" i="1"/>
  <c r="Q16" i="1" s="1"/>
  <c r="O16" i="1"/>
  <c r="M16" i="1"/>
  <c r="K16" i="1"/>
  <c r="I16" i="1"/>
  <c r="G16" i="1"/>
  <c r="E16" i="1"/>
  <c r="C16" i="1"/>
  <c r="P15" i="1"/>
  <c r="Q15" i="1" s="1"/>
  <c r="O15" i="1"/>
  <c r="M15" i="1"/>
  <c r="K15" i="1"/>
  <c r="I15" i="1"/>
  <c r="G15" i="1"/>
  <c r="E15" i="1"/>
  <c r="C15" i="1"/>
  <c r="P13" i="1"/>
  <c r="Q13" i="1" s="1"/>
  <c r="O13" i="1"/>
  <c r="M13" i="1"/>
  <c r="K13" i="1"/>
  <c r="I13" i="1"/>
  <c r="G13" i="1"/>
  <c r="E13" i="1"/>
  <c r="C13" i="1"/>
  <c r="P12" i="1"/>
  <c r="Q30" i="1" s="1"/>
  <c r="O12" i="1"/>
  <c r="M12" i="1"/>
  <c r="K12" i="1"/>
  <c r="I12" i="1"/>
  <c r="G12" i="1"/>
  <c r="E12" i="1"/>
  <c r="C12" i="1"/>
  <c r="P11" i="1"/>
  <c r="P41" i="1" s="1"/>
  <c r="P9" i="1"/>
  <c r="O9" i="1"/>
  <c r="M9" i="1"/>
  <c r="K9" i="1"/>
  <c r="I9" i="1"/>
  <c r="G9" i="1"/>
  <c r="E9" i="1"/>
  <c r="C9" i="1"/>
  <c r="P8" i="1"/>
  <c r="Q8" i="1" s="1"/>
  <c r="O8" i="1"/>
  <c r="M8" i="1"/>
  <c r="K8" i="1"/>
  <c r="I8" i="1"/>
  <c r="G8" i="1"/>
  <c r="E8" i="1"/>
  <c r="C8" i="1"/>
  <c r="P7" i="1"/>
  <c r="O7" i="1"/>
  <c r="M7" i="1"/>
  <c r="K7" i="1"/>
  <c r="I7" i="1"/>
  <c r="E7" i="1"/>
  <c r="C7" i="1"/>
  <c r="P5" i="1"/>
  <c r="Q5" i="1" s="1"/>
  <c r="O5" i="1"/>
  <c r="M5" i="1"/>
  <c r="K5" i="1"/>
  <c r="I5" i="1"/>
  <c r="G5" i="1"/>
  <c r="E5" i="1"/>
  <c r="C5" i="1"/>
  <c r="C3" i="1" s="1"/>
  <c r="P4" i="1"/>
  <c r="Q4" i="1" s="1"/>
  <c r="O4" i="1"/>
  <c r="M4" i="1"/>
  <c r="K4" i="1"/>
  <c r="I4" i="1"/>
  <c r="G4" i="1"/>
  <c r="E4" i="1"/>
  <c r="C4" i="1"/>
  <c r="P3" i="1"/>
  <c r="Q7" i="1" s="1"/>
  <c r="P37" i="1" l="1"/>
  <c r="Q37" i="1" s="1"/>
  <c r="P58" i="1"/>
  <c r="Q58" i="1" s="1"/>
  <c r="P61" i="1"/>
  <c r="Q61" i="1" s="1"/>
  <c r="P38" i="1"/>
  <c r="Q38" i="1" s="1"/>
  <c r="P59" i="1"/>
  <c r="Q59" i="1" s="1"/>
  <c r="P36" i="1"/>
  <c r="Q36" i="1" s="1"/>
  <c r="P45" i="1"/>
  <c r="Q45" i="1" s="1"/>
  <c r="P46" i="1"/>
  <c r="Q46" i="1" s="1"/>
  <c r="P42" i="1"/>
  <c r="Q42" i="1" s="1"/>
  <c r="P57" i="1"/>
  <c r="Q57" i="1" s="1"/>
  <c r="P35" i="1"/>
  <c r="Q35" i="1" s="1"/>
  <c r="P39" i="1"/>
  <c r="Q39" i="1" s="1"/>
  <c r="P60" i="1"/>
  <c r="Q60" i="1" s="1"/>
  <c r="P51" i="1"/>
  <c r="Q51" i="1" s="1"/>
  <c r="K54" i="1"/>
  <c r="P54" i="1" s="1"/>
  <c r="Q54" i="1" s="1"/>
  <c r="M50" i="1"/>
  <c r="M54" i="1"/>
  <c r="Q12" i="1"/>
  <c r="Q9" i="1"/>
  <c r="Q25" i="1"/>
  <c r="Q27" i="1"/>
  <c r="M43" i="1"/>
  <c r="M49" i="1"/>
  <c r="M51" i="1"/>
  <c r="M53" i="1"/>
  <c r="P53" i="1" s="1"/>
  <c r="Q53" i="1" s="1"/>
  <c r="K50" i="1"/>
  <c r="K52" i="1"/>
  <c r="M44" i="1"/>
  <c r="I44" i="1"/>
  <c r="P44" i="1" s="1"/>
  <c r="Q44" i="1" s="1"/>
  <c r="I50" i="1"/>
  <c r="P50" i="1" s="1"/>
  <c r="Q50" i="1" s="1"/>
  <c r="I52" i="1"/>
  <c r="P52" i="1" s="1"/>
  <c r="Q52" i="1" s="1"/>
  <c r="K44" i="1"/>
  <c r="K43" i="1"/>
  <c r="P43" i="1" s="1"/>
  <c r="Q43" i="1" s="1"/>
  <c r="K49" i="1"/>
  <c r="P49" i="1" s="1"/>
  <c r="Q49" i="1" s="1"/>
  <c r="K51" i="1"/>
</calcChain>
</file>

<file path=xl/sharedStrings.xml><?xml version="1.0" encoding="utf-8"?>
<sst xmlns="http://schemas.openxmlformats.org/spreadsheetml/2006/main" count="104" uniqueCount="78">
  <si>
    <t>Hjemmefødselsordning Sjælland</t>
  </si>
  <si>
    <t>2011-2019</t>
  </si>
  <si>
    <t>2020</t>
  </si>
  <si>
    <t>1.kvartal</t>
  </si>
  <si>
    <t>2.kvartal</t>
  </si>
  <si>
    <t>3.kvartal</t>
  </si>
  <si>
    <t>4.kvartal</t>
  </si>
  <si>
    <t>Antal</t>
  </si>
  <si>
    <t>%</t>
  </si>
  <si>
    <t>Indskrevne</t>
  </si>
  <si>
    <t>Fordeling af paritet af alle indskrevne:</t>
  </si>
  <si>
    <t>Førstegangsfødende</t>
  </si>
  <si>
    <t>er førstegangsfødende</t>
  </si>
  <si>
    <t>Flergangsfødende</t>
  </si>
  <si>
    <t>er flergangsfødende</t>
  </si>
  <si>
    <t>Omvisiterede</t>
  </si>
  <si>
    <t>i gennemsnit omvisiteres</t>
  </si>
  <si>
    <t>af alle indskrevne førstegangsfødende omvisiteres</t>
  </si>
  <si>
    <t>af alle indskrevne flergangsfødende omvisiteres</t>
  </si>
  <si>
    <t>Start fødsel hjemme</t>
  </si>
  <si>
    <t>Fordeling af paritet af alle der starter fødsel hjemme</t>
  </si>
  <si>
    <t>Overflyttet til sygehus før fødsel</t>
  </si>
  <si>
    <t>i gennemsnit overflyttes under fødslen</t>
  </si>
  <si>
    <t>1xf som er startet hjemmefødsel overflyttes under fødslen</t>
  </si>
  <si>
    <t>flerxf som er startet hjemme overflyttes under fødslen</t>
  </si>
  <si>
    <t>Afsluttet fødsel hjemme</t>
  </si>
  <si>
    <t>i gennemsnit, som opstarter fødslen hjemme føder hjemme</t>
  </si>
  <si>
    <t>1xf som er startet hjemmefødsel gennemfører hjemmefødsel</t>
  </si>
  <si>
    <t>flerxf som er startet hjemme gennemfører hjemmefødsel</t>
  </si>
  <si>
    <t xml:space="preserve">  Heraf Vandfødte børn</t>
  </si>
  <si>
    <t>Overflyttet efter barnets fødsel</t>
  </si>
  <si>
    <t>i gennemsnit, som starter fødslen hjemme overflyttes pp</t>
  </si>
  <si>
    <t>førstegangsfødende overflyttes efter fødslen</t>
  </si>
  <si>
    <t>flergangsfødende overflyttes efter fødslen</t>
  </si>
  <si>
    <t>Samlede andel af overflytninger</t>
  </si>
  <si>
    <t>i gennemsnit, som starter fødsel hjemme overflyttes</t>
  </si>
  <si>
    <t>førstegangsfødende overflyttes i alt</t>
  </si>
  <si>
    <t>flergangsfødende overflyttes i alt</t>
  </si>
  <si>
    <r>
      <t>Andel af fødende, som starter hjemmeføds</t>
    </r>
    <r>
      <rPr>
        <sz val="11"/>
        <color theme="1"/>
        <rFont val="Calibri"/>
        <family val="2"/>
        <scheme val="minor"/>
      </rPr>
      <t xml:space="preserve">el (inkl overflyttede) </t>
    </r>
    <r>
      <rPr>
        <sz val="11"/>
        <color theme="1"/>
        <rFont val="Calibri"/>
        <family val="2"/>
        <scheme val="minor"/>
      </rPr>
      <t>får:</t>
    </r>
  </si>
  <si>
    <t>1.kvt</t>
  </si>
  <si>
    <t>2.kvt</t>
  </si>
  <si>
    <t>3.kvt</t>
  </si>
  <si>
    <t>4.kvt</t>
  </si>
  <si>
    <t xml:space="preserve">   Epidural</t>
  </si>
  <si>
    <t xml:space="preserve">   S-drop</t>
  </si>
  <si>
    <t xml:space="preserve">   Sugekop / tang</t>
  </si>
  <si>
    <t xml:space="preserve">   Akut kejsersnit</t>
  </si>
  <si>
    <t xml:space="preserve">   Bristning gr. III/IV</t>
  </si>
  <si>
    <t>RKKP-indikatorer alle fødende som har startet fødsel i hjemmet ( inkl. overflyttede)</t>
  </si>
  <si>
    <t>1kvt</t>
  </si>
  <si>
    <t>Nyeste tal 2021 RKKP indikatorer i procent</t>
  </si>
  <si>
    <t>HOS</t>
  </si>
  <si>
    <t>Region Sj</t>
  </si>
  <si>
    <t>DK</t>
  </si>
  <si>
    <t>Standard</t>
  </si>
  <si>
    <t xml:space="preserve">   Bristning gr. III/IV, (1.xfødende)</t>
  </si>
  <si>
    <t>&lt; 5,0</t>
  </si>
  <si>
    <t xml:space="preserve">   Blødning &gt; 1000 ml</t>
  </si>
  <si>
    <t>&lt; 6,0</t>
  </si>
  <si>
    <t xml:space="preserve">   Svær hypoxi (Apgar &lt; 7/5)</t>
  </si>
  <si>
    <t>&lt; 1,0</t>
  </si>
  <si>
    <t xml:space="preserve">   Ukomplic. forløb (1xf)</t>
  </si>
  <si>
    <t>&gt; 60</t>
  </si>
  <si>
    <t xml:space="preserve">   Akut sectio (1xf) til termin (37-42), barn i HS</t>
  </si>
  <si>
    <t>ingen</t>
  </si>
  <si>
    <t>Indikationer for overflytning før fødslen:</t>
  </si>
  <si>
    <t xml:space="preserve">MOR, f.eks BT-/temp.-forhøjelse, blødning </t>
  </si>
  <si>
    <t>BARN, f.eks påvirket hjl, UK (uerkendt)</t>
  </si>
  <si>
    <t xml:space="preserve">Fostervand, f.eks grønt, langvarig vandafgang (over 24 timer) </t>
  </si>
  <si>
    <t xml:space="preserve">Dystoci, inerti, vesvækkelse </t>
  </si>
  <si>
    <t xml:space="preserve">Urgl.mæssig præs./indstilling, lang presseperiode </t>
  </si>
  <si>
    <t xml:space="preserve">Smertelindring, ønske sectio </t>
  </si>
  <si>
    <t>Indikationer for overflytning efter fødslen:</t>
  </si>
  <si>
    <t xml:space="preserve">   Fastsiddende moderkage</t>
  </si>
  <si>
    <t xml:space="preserve">   Blødning</t>
  </si>
  <si>
    <t xml:space="preserve">   Syning af større bristning</t>
  </si>
  <si>
    <t>Patologi hos mor</t>
  </si>
  <si>
    <t>Barn behov for behandling / observation på sgh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</si>
</sst>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7F7F7F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9" tint="-0.249977111117893"/>
      </top>
      <bottom style="thin">
        <color indexed="64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indexed="64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indexed="6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indexed="64"/>
      </left>
      <right/>
      <top style="thin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6" fillId="0" borderId="0"/>
  </cellStyleXfs>
  <cellXfs count="237">
    <xf numFmtId="0" fontId="0" fillId="0" borderId="0" xfId="0"/>
    <xf numFmtId="0" fontId="4" fillId="2" borderId="0" xfId="3" applyFont="1" applyBorder="1" applyAlignment="1">
      <alignment horizontal="center"/>
    </xf>
    <xf numFmtId="0" fontId="3" fillId="2" borderId="0" xfId="3" applyFont="1" applyBorder="1" applyAlignment="1">
      <alignment horizontal="center"/>
    </xf>
    <xf numFmtId="0" fontId="1" fillId="2" borderId="0" xfId="3"/>
    <xf numFmtId="0" fontId="1" fillId="2" borderId="3" xfId="3" applyBorder="1" applyAlignment="1">
      <alignment horizontal="center"/>
    </xf>
    <xf numFmtId="0" fontId="6" fillId="2" borderId="3" xfId="3" applyFont="1" applyBorder="1" applyAlignment="1">
      <alignment horizontal="center"/>
    </xf>
    <xf numFmtId="0" fontId="6" fillId="2" borderId="4" xfId="3" applyFont="1" applyBorder="1" applyAlignment="1">
      <alignment horizontal="center"/>
    </xf>
    <xf numFmtId="164" fontId="6" fillId="2" borderId="3" xfId="3" applyNumberFormat="1" applyFont="1" applyBorder="1" applyAlignment="1">
      <alignment horizontal="center"/>
    </xf>
    <xf numFmtId="1" fontId="6" fillId="2" borderId="4" xfId="3" applyNumberFormat="1" applyFont="1" applyBorder="1" applyAlignment="1">
      <alignment horizontal="center"/>
    </xf>
    <xf numFmtId="164" fontId="6" fillId="2" borderId="5" xfId="3" applyNumberFormat="1" applyFont="1" applyBorder="1" applyAlignment="1">
      <alignment horizontal="center"/>
    </xf>
    <xf numFmtId="164" fontId="7" fillId="2" borderId="4" xfId="3" applyNumberFormat="1" applyFont="1" applyBorder="1" applyAlignment="1">
      <alignment horizontal="center"/>
    </xf>
    <xf numFmtId="164" fontId="7" fillId="2" borderId="5" xfId="3" applyNumberFormat="1" applyFont="1" applyBorder="1" applyAlignment="1">
      <alignment horizontal="center"/>
    </xf>
    <xf numFmtId="164" fontId="7" fillId="2" borderId="3" xfId="3" applyNumberFormat="1" applyFont="1" applyBorder="1" applyAlignment="1">
      <alignment horizontal="center"/>
    </xf>
    <xf numFmtId="164" fontId="6" fillId="2" borderId="4" xfId="3" applyNumberFormat="1" applyFont="1" applyBorder="1" applyAlignment="1">
      <alignment horizontal="center"/>
    </xf>
    <xf numFmtId="0" fontId="6" fillId="3" borderId="0" xfId="3" applyFont="1" applyFill="1"/>
    <xf numFmtId="9" fontId="6" fillId="3" borderId="0" xfId="1" applyFont="1" applyFill="1"/>
    <xf numFmtId="0" fontId="8" fillId="2" borderId="2" xfId="3" applyFont="1" applyBorder="1"/>
    <xf numFmtId="164" fontId="8" fillId="2" borderId="0" xfId="3" applyNumberFormat="1" applyFont="1" applyBorder="1"/>
    <xf numFmtId="1" fontId="8" fillId="2" borderId="2" xfId="3" applyNumberFormat="1" applyFont="1" applyBorder="1"/>
    <xf numFmtId="0" fontId="9" fillId="2" borderId="2" xfId="3" applyFont="1" applyBorder="1"/>
    <xf numFmtId="164" fontId="9" fillId="2" borderId="1" xfId="3" applyNumberFormat="1" applyFont="1" applyBorder="1"/>
    <xf numFmtId="0" fontId="10" fillId="2" borderId="6" xfId="3" applyFont="1" applyBorder="1"/>
    <xf numFmtId="0" fontId="1" fillId="2" borderId="6" xfId="3" applyBorder="1"/>
    <xf numFmtId="0" fontId="0" fillId="4" borderId="0" xfId="0" applyFill="1"/>
    <xf numFmtId="0" fontId="6" fillId="2" borderId="0" xfId="3" applyFont="1"/>
    <xf numFmtId="164" fontId="4" fillId="0" borderId="0" xfId="1" applyNumberFormat="1" applyFont="1" applyBorder="1"/>
    <xf numFmtId="0" fontId="1" fillId="2" borderId="2" xfId="3" applyBorder="1"/>
    <xf numFmtId="164" fontId="0" fillId="4" borderId="0" xfId="1" applyNumberFormat="1" applyFont="1" applyFill="1" applyBorder="1"/>
    <xf numFmtId="1" fontId="0" fillId="4" borderId="2" xfId="1" applyNumberFormat="1" applyFont="1" applyFill="1" applyBorder="1"/>
    <xf numFmtId="0" fontId="11" fillId="2" borderId="2" xfId="3" applyFont="1" applyBorder="1"/>
    <xf numFmtId="164" fontId="11" fillId="4" borderId="1" xfId="1" applyNumberFormat="1" applyFont="1" applyFill="1" applyBorder="1"/>
    <xf numFmtId="0" fontId="10" fillId="0" borderId="0" xfId="0" applyFont="1"/>
    <xf numFmtId="0" fontId="1" fillId="0" borderId="0" xfId="0" applyFont="1"/>
    <xf numFmtId="0" fontId="12" fillId="4" borderId="0" xfId="0" applyFont="1" applyFill="1" applyAlignment="1">
      <alignment horizontal="right"/>
    </xf>
    <xf numFmtId="0" fontId="6" fillId="0" borderId="0" xfId="0" applyFont="1"/>
    <xf numFmtId="0" fontId="13" fillId="2" borderId="2" xfId="3" applyFont="1" applyBorder="1"/>
    <xf numFmtId="164" fontId="8" fillId="2" borderId="0" xfId="1" applyNumberFormat="1" applyFont="1" applyFill="1"/>
    <xf numFmtId="0" fontId="10" fillId="2" borderId="0" xfId="3" applyFont="1"/>
    <xf numFmtId="164" fontId="1" fillId="4" borderId="0" xfId="3" applyNumberFormat="1" applyFill="1" applyBorder="1"/>
    <xf numFmtId="1" fontId="1" fillId="4" borderId="2" xfId="3" applyNumberFormat="1" applyFill="1" applyBorder="1"/>
    <xf numFmtId="0" fontId="11" fillId="3" borderId="2" xfId="3" applyFont="1" applyFill="1" applyBorder="1"/>
    <xf numFmtId="164" fontId="11" fillId="4" borderId="1" xfId="3" applyNumberFormat="1" applyFont="1" applyFill="1" applyBorder="1"/>
    <xf numFmtId="0" fontId="14" fillId="2" borderId="2" xfId="3" applyFont="1" applyBorder="1"/>
    <xf numFmtId="9" fontId="8" fillId="3" borderId="0" xfId="0" applyNumberFormat="1" applyFont="1" applyFill="1"/>
    <xf numFmtId="0" fontId="0" fillId="2" borderId="2" xfId="3" applyFont="1" applyBorder="1"/>
    <xf numFmtId="0" fontId="0" fillId="3" borderId="2" xfId="0" applyFill="1" applyBorder="1"/>
    <xf numFmtId="0" fontId="11" fillId="3" borderId="2" xfId="0" applyFont="1" applyFill="1" applyBorder="1"/>
    <xf numFmtId="0" fontId="0" fillId="2" borderId="0" xfId="3" applyFont="1"/>
    <xf numFmtId="164" fontId="8" fillId="3" borderId="0" xfId="3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left" indent="3"/>
    </xf>
    <xf numFmtId="0" fontId="6" fillId="2" borderId="0" xfId="3" applyFont="1" applyBorder="1"/>
    <xf numFmtId="164" fontId="15" fillId="2" borderId="0" xfId="3" applyNumberFormat="1" applyFont="1" applyBorder="1"/>
    <xf numFmtId="164" fontId="1" fillId="2" borderId="0" xfId="3" applyNumberFormat="1" applyBorder="1"/>
    <xf numFmtId="1" fontId="1" fillId="2" borderId="2" xfId="3" applyNumberFormat="1" applyBorder="1"/>
    <xf numFmtId="164" fontId="11" fillId="2" borderId="1" xfId="3" applyNumberFormat="1" applyFont="1" applyBorder="1"/>
    <xf numFmtId="0" fontId="0" fillId="3" borderId="0" xfId="0" applyFill="1"/>
    <xf numFmtId="164" fontId="16" fillId="0" borderId="0" xfId="4" applyNumberFormat="1"/>
    <xf numFmtId="1" fontId="16" fillId="0" borderId="2" xfId="4" applyNumberFormat="1" applyBorder="1"/>
    <xf numFmtId="164" fontId="17" fillId="0" borderId="1" xfId="4" applyNumberFormat="1" applyFont="1" applyBorder="1"/>
    <xf numFmtId="9" fontId="6" fillId="3" borderId="0" xfId="0" applyNumberFormat="1" applyFont="1" applyFill="1"/>
    <xf numFmtId="0" fontId="0" fillId="4" borderId="3" xfId="0" applyFill="1" applyBorder="1"/>
    <xf numFmtId="0" fontId="6" fillId="2" borderId="7" xfId="3" applyFont="1" applyBorder="1"/>
    <xf numFmtId="0" fontId="6" fillId="4" borderId="3" xfId="3" applyFont="1" applyFill="1" applyBorder="1"/>
    <xf numFmtId="0" fontId="1" fillId="2" borderId="4" xfId="3" applyBorder="1"/>
    <xf numFmtId="164" fontId="0" fillId="4" borderId="3" xfId="1" applyNumberFormat="1" applyFont="1" applyFill="1" applyBorder="1"/>
    <xf numFmtId="1" fontId="0" fillId="4" borderId="4" xfId="1" applyNumberFormat="1" applyFont="1" applyFill="1" applyBorder="1"/>
    <xf numFmtId="0" fontId="11" fillId="2" borderId="4" xfId="3" applyFont="1" applyBorder="1"/>
    <xf numFmtId="164" fontId="11" fillId="4" borderId="5" xfId="1" applyNumberFormat="1" applyFont="1" applyFill="1" applyBorder="1"/>
    <xf numFmtId="0" fontId="14" fillId="2" borderId="4" xfId="3" applyFont="1" applyBorder="1"/>
    <xf numFmtId="0" fontId="10" fillId="0" borderId="3" xfId="0" applyFont="1" applyBorder="1"/>
    <xf numFmtId="0" fontId="1" fillId="0" borderId="3" xfId="0" applyFont="1" applyBorder="1"/>
    <xf numFmtId="0" fontId="0" fillId="0" borderId="3" xfId="0" applyBorder="1"/>
    <xf numFmtId="0" fontId="16" fillId="0" borderId="0" xfId="4"/>
    <xf numFmtId="1" fontId="16" fillId="0" borderId="0" xfId="4" applyNumberFormat="1"/>
    <xf numFmtId="0" fontId="0" fillId="2" borderId="8" xfId="3" applyFont="1" applyBorder="1" applyAlignment="1">
      <alignment wrapText="1"/>
    </xf>
    <xf numFmtId="1" fontId="1" fillId="2" borderId="8" xfId="3" applyNumberFormat="1" applyBorder="1" applyAlignment="1">
      <alignment horizontal="center"/>
    </xf>
    <xf numFmtId="1" fontId="1" fillId="2" borderId="10" xfId="3" applyNumberFormat="1" applyBorder="1" applyAlignment="1">
      <alignment horizontal="center"/>
    </xf>
    <xf numFmtId="1" fontId="0" fillId="2" borderId="9" xfId="3" applyNumberFormat="1" applyFont="1" applyBorder="1" applyAlignment="1">
      <alignment horizontal="center"/>
    </xf>
    <xf numFmtId="1" fontId="0" fillId="2" borderId="8" xfId="3" applyNumberFormat="1" applyFont="1" applyBorder="1" applyAlignment="1">
      <alignment horizontal="center"/>
    </xf>
    <xf numFmtId="0" fontId="12" fillId="4" borderId="11" xfId="0" applyFont="1" applyFill="1" applyBorder="1" applyAlignment="1">
      <alignment horizontal="left" indent="3"/>
    </xf>
    <xf numFmtId="164" fontId="6" fillId="0" borderId="0" xfId="0" applyNumberFormat="1" applyFont="1"/>
    <xf numFmtId="164" fontId="0" fillId="4" borderId="1" xfId="1" applyNumberFormat="1" applyFont="1" applyFill="1" applyBorder="1"/>
    <xf numFmtId="1" fontId="0" fillId="4" borderId="0" xfId="1" applyNumberFormat="1" applyFont="1" applyFill="1" applyBorder="1"/>
    <xf numFmtId="1" fontId="1" fillId="2" borderId="13" xfId="3" applyNumberFormat="1" applyBorder="1"/>
    <xf numFmtId="164" fontId="0" fillId="4" borderId="14" xfId="1" applyNumberFormat="1" applyFont="1" applyFill="1" applyBorder="1"/>
    <xf numFmtId="0" fontId="12" fillId="4" borderId="0" xfId="0" applyFont="1" applyFill="1" applyAlignment="1">
      <alignment horizontal="left" indent="3"/>
    </xf>
    <xf numFmtId="0" fontId="1" fillId="4" borderId="0" xfId="3" applyFill="1" applyBorder="1" applyAlignment="1">
      <alignment horizontal="center"/>
    </xf>
    <xf numFmtId="0" fontId="12" fillId="4" borderId="3" xfId="0" applyFont="1" applyFill="1" applyBorder="1" applyAlignment="1">
      <alignment horizontal="left" indent="3"/>
    </xf>
    <xf numFmtId="10" fontId="0" fillId="0" borderId="5" xfId="0" applyNumberFormat="1" applyBorder="1"/>
    <xf numFmtId="1" fontId="0" fillId="0" borderId="3" xfId="0" applyNumberFormat="1" applyBorder="1"/>
    <xf numFmtId="1" fontId="0" fillId="0" borderId="2" xfId="0" applyNumberFormat="1" applyBorder="1"/>
    <xf numFmtId="1" fontId="0" fillId="0" borderId="0" xfId="0" applyNumberFormat="1"/>
    <xf numFmtId="10" fontId="0" fillId="0" borderId="3" xfId="0" applyNumberFormat="1" applyBorder="1"/>
    <xf numFmtId="1" fontId="1" fillId="2" borderId="4" xfId="3" applyNumberFormat="1" applyBorder="1"/>
    <xf numFmtId="0" fontId="0" fillId="2" borderId="15" xfId="3" applyFont="1" applyBorder="1" applyAlignment="1">
      <alignment wrapText="1"/>
    </xf>
    <xf numFmtId="0" fontId="1" fillId="2" borderId="17" xfId="3" applyBorder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2" borderId="17" xfId="3" applyBorder="1"/>
    <xf numFmtId="0" fontId="1" fillId="2" borderId="19" xfId="3" applyBorder="1"/>
    <xf numFmtId="0" fontId="6" fillId="3" borderId="20" xfId="3" applyFont="1" applyFill="1" applyBorder="1"/>
    <xf numFmtId="0" fontId="6" fillId="3" borderId="0" xfId="0" applyFont="1" applyFill="1" applyAlignment="1">
      <alignment horizontal="center"/>
    </xf>
    <xf numFmtId="9" fontId="0" fillId="2" borderId="0" xfId="3" applyNumberFormat="1" applyFont="1" applyBorder="1" applyAlignment="1">
      <alignment horizontal="center"/>
    </xf>
    <xf numFmtId="1" fontId="0" fillId="2" borderId="13" xfId="3" applyNumberFormat="1" applyFont="1" applyBorder="1" applyAlignment="1">
      <alignment horizontal="center"/>
    </xf>
    <xf numFmtId="1" fontId="0" fillId="2" borderId="21" xfId="3" applyNumberFormat="1" applyFont="1" applyBorder="1" applyAlignment="1">
      <alignment horizontal="center"/>
    </xf>
    <xf numFmtId="1" fontId="0" fillId="2" borderId="0" xfId="3" applyNumberFormat="1" applyFont="1" applyBorder="1" applyAlignment="1">
      <alignment horizontal="center"/>
    </xf>
    <xf numFmtId="1" fontId="0" fillId="2" borderId="2" xfId="3" applyNumberFormat="1" applyFont="1" applyBorder="1" applyAlignment="1">
      <alignment horizontal="center"/>
    </xf>
    <xf numFmtId="9" fontId="0" fillId="2" borderId="14" xfId="3" applyNumberFormat="1" applyFont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2" borderId="0" xfId="3" applyBorder="1"/>
    <xf numFmtId="0" fontId="1" fillId="2" borderId="22" xfId="3" applyBorder="1"/>
    <xf numFmtId="0" fontId="6" fillId="2" borderId="20" xfId="3" applyFont="1" applyBorder="1"/>
    <xf numFmtId="164" fontId="6" fillId="4" borderId="0" xfId="3" applyNumberFormat="1" applyFont="1" applyFill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22" xfId="0" applyBorder="1"/>
    <xf numFmtId="164" fontId="16" fillId="0" borderId="0" xfId="1" applyNumberFormat="1" applyFont="1" applyBorder="1"/>
    <xf numFmtId="1" fontId="16" fillId="0" borderId="2" xfId="1" applyNumberFormat="1" applyFont="1" applyBorder="1"/>
    <xf numFmtId="164" fontId="16" fillId="0" borderId="1" xfId="1" applyNumberFormat="1" applyFont="1" applyBorder="1"/>
    <xf numFmtId="1" fontId="16" fillId="0" borderId="0" xfId="1" applyNumberFormat="1" applyFont="1" applyBorder="1"/>
    <xf numFmtId="165" fontId="0" fillId="0" borderId="2" xfId="0" applyNumberFormat="1" applyBorder="1"/>
    <xf numFmtId="0" fontId="0" fillId="4" borderId="23" xfId="0" applyFill="1" applyBorder="1" applyAlignment="1">
      <alignment wrapText="1"/>
    </xf>
    <xf numFmtId="164" fontId="6" fillId="0" borderId="3" xfId="0" applyNumberFormat="1" applyFont="1" applyBorder="1"/>
    <xf numFmtId="0" fontId="0" fillId="3" borderId="4" xfId="0" applyFill="1" applyBorder="1"/>
    <xf numFmtId="164" fontId="0" fillId="4" borderId="5" xfId="1" applyNumberFormat="1" applyFont="1" applyFill="1" applyBorder="1"/>
    <xf numFmtId="1" fontId="0" fillId="4" borderId="3" xfId="1" applyNumberFormat="1" applyFont="1" applyFill="1" applyBorder="1"/>
    <xf numFmtId="164" fontId="0" fillId="4" borderId="24" xfId="1" applyNumberFormat="1" applyFont="1" applyFill="1" applyBorder="1"/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6" xfId="0" applyBorder="1"/>
    <xf numFmtId="0" fontId="0" fillId="0" borderId="0" xfId="0" applyAlignment="1">
      <alignment wrapText="1"/>
    </xf>
    <xf numFmtId="0" fontId="0" fillId="0" borderId="1" xfId="0" applyBorder="1"/>
    <xf numFmtId="0" fontId="1" fillId="2" borderId="27" xfId="3" applyBorder="1"/>
    <xf numFmtId="0" fontId="1" fillId="2" borderId="28" xfId="3" applyBorder="1"/>
    <xf numFmtId="1" fontId="1" fillId="2" borderId="28" xfId="3" applyNumberFormat="1" applyBorder="1" applyAlignment="1">
      <alignment horizontal="center"/>
    </xf>
    <xf numFmtId="1" fontId="1" fillId="2" borderId="30" xfId="3" applyNumberFormat="1" applyBorder="1" applyAlignment="1">
      <alignment horizontal="center"/>
    </xf>
    <xf numFmtId="1" fontId="1" fillId="2" borderId="31" xfId="3" applyNumberFormat="1" applyBorder="1" applyAlignment="1">
      <alignment horizontal="center"/>
    </xf>
    <xf numFmtId="0" fontId="18" fillId="0" borderId="33" xfId="2" applyFont="1" applyBorder="1" applyAlignment="1">
      <alignment horizontal="left" indent="1"/>
    </xf>
    <xf numFmtId="0" fontId="16" fillId="0" borderId="6" xfId="4" applyBorder="1"/>
    <xf numFmtId="0" fontId="19" fillId="0" borderId="6" xfId="0" applyFont="1" applyBorder="1"/>
    <xf numFmtId="0" fontId="20" fillId="3" borderId="6" xfId="0" applyFont="1" applyFill="1" applyBorder="1"/>
    <xf numFmtId="164" fontId="4" fillId="0" borderId="32" xfId="1" applyNumberFormat="1" applyFont="1" applyBorder="1"/>
    <xf numFmtId="1" fontId="4" fillId="0" borderId="6" xfId="1" applyNumberFormat="1" applyFont="1" applyBorder="1"/>
    <xf numFmtId="164" fontId="4" fillId="0" borderId="6" xfId="1" applyNumberFormat="1" applyFont="1" applyBorder="1"/>
    <xf numFmtId="1" fontId="4" fillId="0" borderId="34" xfId="1" applyNumberFormat="1" applyFont="1" applyBorder="1"/>
    <xf numFmtId="1" fontId="20" fillId="3" borderId="21" xfId="0" applyNumberFormat="1" applyFont="1" applyFill="1" applyBorder="1"/>
    <xf numFmtId="0" fontId="18" fillId="0" borderId="20" xfId="2" applyFont="1" applyBorder="1" applyAlignment="1">
      <alignment horizontal="left" indent="1"/>
    </xf>
    <xf numFmtId="0" fontId="19" fillId="0" borderId="0" xfId="0" applyFont="1"/>
    <xf numFmtId="0" fontId="20" fillId="3" borderId="0" xfId="0" applyFont="1" applyFill="1"/>
    <xf numFmtId="164" fontId="4" fillId="0" borderId="22" xfId="1" applyNumberFormat="1" applyFont="1" applyBorder="1"/>
    <xf numFmtId="1" fontId="4" fillId="0" borderId="0" xfId="1" applyNumberFormat="1" applyFont="1" applyBorder="1"/>
    <xf numFmtId="1" fontId="4" fillId="0" borderId="2" xfId="1" applyNumberFormat="1" applyFont="1" applyBorder="1"/>
    <xf numFmtId="1" fontId="20" fillId="3" borderId="35" xfId="0" applyNumberFormat="1" applyFont="1" applyFill="1" applyBorder="1"/>
    <xf numFmtId="0" fontId="1" fillId="0" borderId="0" xfId="3" applyFill="1"/>
    <xf numFmtId="164" fontId="4" fillId="4" borderId="0" xfId="1" applyNumberFormat="1" applyFont="1" applyFill="1" applyBorder="1"/>
    <xf numFmtId="0" fontId="18" fillId="0" borderId="7" xfId="2" applyFont="1" applyBorder="1" applyAlignment="1">
      <alignment horizontal="left" indent="1"/>
    </xf>
    <xf numFmtId="0" fontId="16" fillId="0" borderId="3" xfId="4" applyBorder="1"/>
    <xf numFmtId="0" fontId="19" fillId="0" borderId="3" xfId="0" applyFont="1" applyBorder="1"/>
    <xf numFmtId="0" fontId="20" fillId="3" borderId="3" xfId="0" applyFont="1" applyFill="1" applyBorder="1"/>
    <xf numFmtId="164" fontId="4" fillId="0" borderId="23" xfId="1" applyNumberFormat="1" applyFont="1" applyBorder="1"/>
    <xf numFmtId="1" fontId="4" fillId="0" borderId="3" xfId="1" applyNumberFormat="1" applyFont="1" applyBorder="1"/>
    <xf numFmtId="164" fontId="4" fillId="0" borderId="3" xfId="1" applyNumberFormat="1" applyFont="1" applyBorder="1"/>
    <xf numFmtId="1" fontId="4" fillId="0" borderId="4" xfId="1" applyNumberFormat="1" applyFont="1" applyBorder="1"/>
    <xf numFmtId="1" fontId="20" fillId="3" borderId="36" xfId="0" applyNumberFormat="1" applyFont="1" applyFill="1" applyBorder="1"/>
    <xf numFmtId="0" fontId="0" fillId="0" borderId="20" xfId="0" applyBorder="1"/>
    <xf numFmtId="0" fontId="4" fillId="0" borderId="0" xfId="0" applyFont="1"/>
    <xf numFmtId="1" fontId="4" fillId="0" borderId="0" xfId="0" applyNumberFormat="1" applyFont="1"/>
    <xf numFmtId="1" fontId="4" fillId="0" borderId="2" xfId="0" applyNumberFormat="1" applyFont="1" applyBorder="1"/>
    <xf numFmtId="0" fontId="4" fillId="0" borderId="1" xfId="0" applyFont="1" applyBorder="1"/>
    <xf numFmtId="1" fontId="4" fillId="2" borderId="28" xfId="3" applyNumberFormat="1" applyFont="1" applyBorder="1" applyAlignment="1">
      <alignment horizontal="center"/>
    </xf>
    <xf numFmtId="1" fontId="4" fillId="2" borderId="30" xfId="3" applyNumberFormat="1" applyFont="1" applyBorder="1" applyAlignment="1">
      <alignment horizontal="center"/>
    </xf>
    <xf numFmtId="1" fontId="4" fillId="2" borderId="31" xfId="3" applyNumberFormat="1" applyFont="1" applyBorder="1" applyAlignment="1">
      <alignment horizontal="center"/>
    </xf>
    <xf numFmtId="0" fontId="18" fillId="4" borderId="33" xfId="2" applyFont="1" applyFill="1" applyBorder="1" applyAlignment="1">
      <alignment horizontal="left" indent="1"/>
    </xf>
    <xf numFmtId="0" fontId="18" fillId="2" borderId="6" xfId="2" applyFont="1" applyFill="1" applyBorder="1"/>
    <xf numFmtId="0" fontId="18" fillId="0" borderId="6" xfId="2" applyFont="1" applyBorder="1"/>
    <xf numFmtId="0" fontId="20" fillId="2" borderId="6" xfId="2" applyFont="1" applyFill="1" applyBorder="1"/>
    <xf numFmtId="164" fontId="21" fillId="0" borderId="32" xfId="4" applyNumberFormat="1" applyFont="1" applyBorder="1"/>
    <xf numFmtId="1" fontId="21" fillId="0" borderId="6" xfId="4" applyNumberFormat="1" applyFont="1" applyBorder="1"/>
    <xf numFmtId="164" fontId="21" fillId="0" borderId="6" xfId="4" applyNumberFormat="1" applyFont="1" applyBorder="1"/>
    <xf numFmtId="1" fontId="21" fillId="0" borderId="34" xfId="4" applyNumberFormat="1" applyFont="1" applyBorder="1"/>
    <xf numFmtId="1" fontId="20" fillId="2" borderId="21" xfId="2" applyNumberFormat="1" applyFont="1" applyFill="1" applyBorder="1"/>
    <xf numFmtId="0" fontId="18" fillId="4" borderId="20" xfId="2" applyFont="1" applyFill="1" applyBorder="1" applyAlignment="1">
      <alignment horizontal="left" indent="1"/>
    </xf>
    <xf numFmtId="0" fontId="18" fillId="2" borderId="0" xfId="2" applyFont="1" applyFill="1" applyBorder="1"/>
    <xf numFmtId="0" fontId="18" fillId="0" borderId="0" xfId="2" applyFont="1" applyBorder="1"/>
    <xf numFmtId="0" fontId="20" fillId="2" borderId="0" xfId="2" applyFont="1" applyFill="1" applyBorder="1"/>
    <xf numFmtId="164" fontId="21" fillId="0" borderId="22" xfId="4" applyNumberFormat="1" applyFont="1" applyBorder="1"/>
    <xf numFmtId="1" fontId="21" fillId="0" borderId="0" xfId="4" applyNumberFormat="1" applyFont="1"/>
    <xf numFmtId="164" fontId="21" fillId="0" borderId="0" xfId="4" applyNumberFormat="1" applyFont="1"/>
    <xf numFmtId="1" fontId="21" fillId="0" borderId="2" xfId="4" applyNumberFormat="1" applyFont="1" applyBorder="1"/>
    <xf numFmtId="1" fontId="20" fillId="2" borderId="35" xfId="2" applyNumberFormat="1" applyFont="1" applyFill="1" applyBorder="1"/>
    <xf numFmtId="0" fontId="4" fillId="4" borderId="0" xfId="0" applyFont="1" applyFill="1"/>
    <xf numFmtId="0" fontId="4" fillId="4" borderId="0" xfId="3" applyFont="1" applyFill="1" applyBorder="1" applyAlignment="1">
      <alignment horizontal="center"/>
    </xf>
    <xf numFmtId="0" fontId="1" fillId="0" borderId="0" xfId="3" applyFill="1" applyBorder="1"/>
    <xf numFmtId="0" fontId="18" fillId="4" borderId="20" xfId="2" applyFont="1" applyFill="1" applyBorder="1" applyAlignment="1">
      <alignment horizontal="left" indent="2"/>
    </xf>
    <xf numFmtId="0" fontId="18" fillId="4" borderId="7" xfId="2" applyFont="1" applyFill="1" applyBorder="1" applyAlignment="1">
      <alignment horizontal="left" indent="2"/>
    </xf>
    <xf numFmtId="0" fontId="18" fillId="2" borderId="3" xfId="2" applyFont="1" applyFill="1" applyBorder="1"/>
    <xf numFmtId="0" fontId="18" fillId="0" borderId="3" xfId="2" applyFont="1" applyBorder="1"/>
    <xf numFmtId="0" fontId="20" fillId="2" borderId="3" xfId="2" applyFont="1" applyFill="1" applyBorder="1"/>
    <xf numFmtId="164" fontId="21" fillId="0" borderId="23" xfId="4" applyNumberFormat="1" applyFont="1" applyBorder="1"/>
    <xf numFmtId="1" fontId="21" fillId="0" borderId="3" xfId="4" applyNumberFormat="1" applyFont="1" applyBorder="1"/>
    <xf numFmtId="164" fontId="21" fillId="0" borderId="3" xfId="4" applyNumberFormat="1" applyFont="1" applyBorder="1"/>
    <xf numFmtId="1" fontId="21" fillId="0" borderId="4" xfId="4" applyNumberFormat="1" applyFont="1" applyBorder="1"/>
    <xf numFmtId="1" fontId="20" fillId="2" borderId="36" xfId="2" applyNumberFormat="1" applyFont="1" applyFill="1" applyBorder="1"/>
    <xf numFmtId="0" fontId="1" fillId="2" borderId="28" xfId="3" applyBorder="1" applyAlignment="1">
      <alignment horizontal="center"/>
    </xf>
    <xf numFmtId="0" fontId="4" fillId="2" borderId="28" xfId="3" applyFont="1" applyBorder="1" applyAlignment="1">
      <alignment horizontal="center"/>
    </xf>
    <xf numFmtId="0" fontId="4" fillId="2" borderId="29" xfId="3" applyFont="1" applyBorder="1" applyAlignment="1">
      <alignment horizontal="center"/>
    </xf>
    <xf numFmtId="1" fontId="4" fillId="2" borderId="27" xfId="3" applyNumberFormat="1" applyFont="1" applyBorder="1" applyAlignment="1">
      <alignment horizontal="center"/>
    </xf>
    <xf numFmtId="1" fontId="4" fillId="2" borderId="28" xfId="3" applyNumberFormat="1" applyFont="1" applyBorder="1" applyAlignment="1">
      <alignment horizontal="center"/>
    </xf>
    <xf numFmtId="0" fontId="4" fillId="2" borderId="6" xfId="3" applyFont="1" applyBorder="1" applyAlignment="1">
      <alignment horizontal="center"/>
    </xf>
    <xf numFmtId="0" fontId="4" fillId="2" borderId="32" xfId="3" applyFont="1" applyBorder="1" applyAlignment="1">
      <alignment horizontal="center"/>
    </xf>
    <xf numFmtId="0" fontId="0" fillId="2" borderId="16" xfId="3" applyFont="1" applyBorder="1" applyAlignment="1">
      <alignment horizontal="center"/>
    </xf>
    <xf numFmtId="0" fontId="1" fillId="2" borderId="17" xfId="3" applyBorder="1" applyAlignment="1">
      <alignment horizontal="center"/>
    </xf>
    <xf numFmtId="0" fontId="1" fillId="2" borderId="9" xfId="3" applyBorder="1" applyAlignment="1">
      <alignment horizontal="center"/>
    </xf>
    <xf numFmtId="0" fontId="1" fillId="2" borderId="10" xfId="3" applyBorder="1" applyAlignment="1">
      <alignment horizontal="center"/>
    </xf>
    <xf numFmtId="1" fontId="1" fillId="2" borderId="4" xfId="3" applyNumberFormat="1" applyBorder="1" applyAlignment="1">
      <alignment horizontal="center"/>
    </xf>
    <xf numFmtId="1" fontId="1" fillId="2" borderId="5" xfId="3" applyNumberFormat="1" applyBorder="1" applyAlignment="1">
      <alignment horizontal="center"/>
    </xf>
    <xf numFmtId="0" fontId="1" fillId="2" borderId="2" xfId="3" applyBorder="1" applyAlignment="1">
      <alignment horizontal="center"/>
    </xf>
    <xf numFmtId="0" fontId="1" fillId="2" borderId="1" xfId="3" applyBorder="1" applyAlignment="1">
      <alignment horizontal="center"/>
    </xf>
    <xf numFmtId="0" fontId="1" fillId="2" borderId="29" xfId="3" applyBorder="1" applyAlignment="1">
      <alignment horizontal="center"/>
    </xf>
    <xf numFmtId="1" fontId="1" fillId="2" borderId="27" xfId="3" applyNumberFormat="1" applyBorder="1" applyAlignment="1">
      <alignment horizontal="center"/>
    </xf>
    <xf numFmtId="1" fontId="1" fillId="2" borderId="28" xfId="3" applyNumberFormat="1" applyBorder="1" applyAlignment="1">
      <alignment horizontal="center"/>
    </xf>
    <xf numFmtId="0" fontId="1" fillId="2" borderId="6" xfId="3" applyBorder="1" applyAlignment="1">
      <alignment horizontal="center"/>
    </xf>
    <xf numFmtId="0" fontId="1" fillId="2" borderId="32" xfId="3" applyBorder="1" applyAlignment="1">
      <alignment horizontal="center"/>
    </xf>
    <xf numFmtId="0" fontId="3" fillId="2" borderId="2" xfId="3" applyFont="1" applyBorder="1" applyAlignment="1">
      <alignment horizontal="center"/>
    </xf>
    <xf numFmtId="0" fontId="3" fillId="2" borderId="0" xfId="3" applyFont="1" applyBorder="1" applyAlignment="1">
      <alignment horizontal="center"/>
    </xf>
    <xf numFmtId="0" fontId="3" fillId="2" borderId="1" xfId="3" applyFont="1" applyBorder="1" applyAlignment="1">
      <alignment horizontal="center"/>
    </xf>
    <xf numFmtId="0" fontId="4" fillId="2" borderId="8" xfId="3" applyFont="1" applyBorder="1" applyAlignment="1">
      <alignment horizontal="center"/>
    </xf>
    <xf numFmtId="1" fontId="1" fillId="2" borderId="8" xfId="3" applyNumberFormat="1" applyBorder="1" applyAlignment="1">
      <alignment horizontal="center"/>
    </xf>
    <xf numFmtId="1" fontId="1" fillId="2" borderId="10" xfId="3" applyNumberFormat="1" applyBorder="1" applyAlignment="1">
      <alignment horizontal="center"/>
    </xf>
    <xf numFmtId="0" fontId="1" fillId="2" borderId="11" xfId="3" applyBorder="1" applyAlignment="1">
      <alignment horizontal="center"/>
    </xf>
    <xf numFmtId="0" fontId="1" fillId="2" borderId="12" xfId="3" applyBorder="1" applyAlignment="1">
      <alignment horizontal="center"/>
    </xf>
    <xf numFmtId="0" fontId="5" fillId="2" borderId="0" xfId="3" applyFont="1" applyBorder="1" applyAlignment="1">
      <alignment horizontal="center"/>
    </xf>
    <xf numFmtId="0" fontId="5" fillId="2" borderId="1" xfId="3" applyFont="1" applyBorder="1" applyAlignment="1">
      <alignment horizontal="center"/>
    </xf>
  </cellXfs>
  <cellStyles count="5">
    <cellStyle name="20 % - Farve6" xfId="3" builtinId="50"/>
    <cellStyle name="Forklarende tekst" xfId="2" builtinId="53"/>
    <cellStyle name="Normal" xfId="0" builtinId="0"/>
    <cellStyle name="Normal 2" xfId="4" xr:uid="{BB8D7346-E6CF-41F6-88CB-29E2D1C21C0E}"/>
    <cellStyle name="Procent" xfId="1" builtinId="5"/>
  </cellStyles>
  <dxfs count="4"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rde/Desktop/HOS%20statistik/2020/HOS%20statistik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22bcb1dc8f5be2/Skrivebord/HOS%20statistik/HOS%20statistik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22bcb1dc8f5be2/Skrivebord/HOS%20statistik/2020/HOS%20statistik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neth\Downloads\HOS%20statistik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b22bcb1dc8f5be2/Skrivebord/HOS%20statistik/2022/HOS%20&#229;rsrapport%202022.xlsx" TargetMode="External"/><Relationship Id="rId1" Type="http://schemas.openxmlformats.org/officeDocument/2006/relationships/externalLinkPath" Target="https://d.docs.live.net/1b22bcb1dc8f5be2/Skrivebord/HOS%20statistik/2022/HOS%20&#229;rsrapport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b22bcb1dc8f5be2/Skrivebord/HOS%20statistik/HOS%203.kvartals%20statistik%20template.xlsx" TargetMode="External"/><Relationship Id="rId1" Type="http://schemas.openxmlformats.org/officeDocument/2006/relationships/externalLinkPath" Target="https://d.docs.live.net/1b22bcb1dc8f5be2/Skrivebord/HOS%20statistik/HOS%203.kvartals%20statistik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b22bcb1dc8f5be2/Skrivebord/HOS%20statistik/HOS%204.kvartals%20statistik%20template.xlsx" TargetMode="External"/><Relationship Id="rId1" Type="http://schemas.openxmlformats.org/officeDocument/2006/relationships/externalLinkPath" Target="https://d.docs.live.net/1b22bcb1dc8f5be2/Skrivebord/HOS%20statistik/HOS%204.kvartals%20statistik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22bcb1dc8f5be2/Skrivebord/HOS%20statistik/GAMLE%20UDGAVER%20AF%20STATISTIKARK/tredje%20gang%20er%20lykkens%20gang/Statistik%20Sidste%20&#229;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rde/Desktop/HOS%20statistik/GAMLE%20UDGAVER%20AF%20STATISTIKARK/tredje%20gang%20er%20lykkens%20gang/Statistik%20Sidste%20&#229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SRAPPORT"/>
      <sheetName val="Indskrevne kommuner"/>
      <sheetName val="Udtræk brugerfelter"/>
      <sheetName val="Metadata (fødsler 356)"/>
      <sheetName val="Ark2"/>
      <sheetName val="ÅRSRAPPORT (2)"/>
      <sheetName val="ÅRSRAPPORT PIVOT"/>
      <sheetName val="STATUSRAPPORT"/>
      <sheetName val="INTERN AUDIT"/>
      <sheetName val="Cytotek og blødning"/>
      <sheetName val="OPSUMMERING alle år"/>
      <sheetName val="Opsummeret FØDSELSTAL KOMMUNER"/>
      <sheetName val="HFO_Metadata_omvisiterede_termi"/>
      <sheetName val="HFO_Metadata_alle_indskrevne"/>
      <sheetName val="HOS statistik 2020"/>
    </sheetNames>
    <sheetDataSet>
      <sheetData sheetId="0">
        <row r="19">
          <cell r="D19">
            <v>377</v>
          </cell>
        </row>
      </sheetData>
      <sheetData sheetId="1" refreshError="1"/>
      <sheetData sheetId="2" refreshError="1"/>
      <sheetData sheetId="3"/>
      <sheetData sheetId="4" refreshError="1"/>
      <sheetData sheetId="5" refreshError="1">
        <row r="3">
          <cell r="F3">
            <v>581</v>
          </cell>
        </row>
        <row r="5">
          <cell r="F5">
            <v>441</v>
          </cell>
        </row>
        <row r="9">
          <cell r="F9">
            <v>82</v>
          </cell>
        </row>
      </sheetData>
      <sheetData sheetId="6">
        <row r="3">
          <cell r="F3">
            <v>535</v>
          </cell>
        </row>
        <row r="4">
          <cell r="F4">
            <v>98</v>
          </cell>
        </row>
        <row r="5">
          <cell r="F5">
            <v>437</v>
          </cell>
        </row>
        <row r="9">
          <cell r="F9">
            <v>115</v>
          </cell>
        </row>
        <row r="10">
          <cell r="F10">
            <v>36</v>
          </cell>
        </row>
        <row r="11">
          <cell r="F11">
            <v>79</v>
          </cell>
        </row>
        <row r="16">
          <cell r="F16">
            <v>420</v>
          </cell>
        </row>
        <row r="17">
          <cell r="F17">
            <v>62</v>
          </cell>
        </row>
        <row r="18">
          <cell r="F18">
            <v>358</v>
          </cell>
        </row>
        <row r="23">
          <cell r="F23">
            <v>43</v>
          </cell>
        </row>
        <row r="24">
          <cell r="F24">
            <v>24</v>
          </cell>
        </row>
        <row r="25">
          <cell r="F25">
            <v>19</v>
          </cell>
        </row>
        <row r="32">
          <cell r="F32">
            <v>38</v>
          </cell>
        </row>
        <row r="37">
          <cell r="F37">
            <v>14</v>
          </cell>
        </row>
        <row r="38">
          <cell r="F38">
            <v>4</v>
          </cell>
        </row>
        <row r="39">
          <cell r="F39">
            <v>10</v>
          </cell>
        </row>
        <row r="43">
          <cell r="B43">
            <v>206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data Omvisiterede"/>
      <sheetName val=" Metadata fødsler"/>
      <sheetName val="Metadata 1xf"/>
      <sheetName val="Cytotek"/>
      <sheetName val="ÅRSRAPPORT"/>
      <sheetName val="Indskrevne kommuner"/>
      <sheetName val="Udtræk brugerfelter"/>
      <sheetName val="Metadata (fødsler 356)"/>
      <sheetName val="Ark2"/>
      <sheetName val="INTERN AUDIT"/>
      <sheetName val="Cytotek og blødning"/>
      <sheetName val="OPSUMMERING alle år"/>
      <sheetName val="Opsummeret FØDSELSTAL KOMMUNER"/>
      <sheetName val="HOS 2021-"/>
      <sheetName val="FODIE"/>
      <sheetName val="Årsrapport 2020"/>
      <sheetName val="HFO_Metadata_Fødsler_sidste_år"/>
      <sheetName val="HFO_Metadata_omvisiterede_termi"/>
      <sheetName val="HFO_Metadata_alle_indskrevne"/>
      <sheetName val="HOS statistik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4">
          <cell r="M104">
            <v>8</v>
          </cell>
        </row>
        <row r="106">
          <cell r="M106">
            <v>16</v>
          </cell>
        </row>
        <row r="107">
          <cell r="M107">
            <v>6</v>
          </cell>
        </row>
        <row r="108">
          <cell r="M108">
            <v>22</v>
          </cell>
        </row>
        <row r="109">
          <cell r="M109">
            <v>40</v>
          </cell>
        </row>
        <row r="110">
          <cell r="M110">
            <v>28</v>
          </cell>
        </row>
        <row r="111">
          <cell r="M111">
            <v>19</v>
          </cell>
        </row>
        <row r="112">
          <cell r="M112">
            <v>12</v>
          </cell>
        </row>
        <row r="113">
          <cell r="M113">
            <v>15</v>
          </cell>
        </row>
        <row r="114">
          <cell r="M114">
            <v>33</v>
          </cell>
        </row>
        <row r="115">
          <cell r="M115">
            <v>21</v>
          </cell>
        </row>
        <row r="116">
          <cell r="M116">
            <v>13</v>
          </cell>
        </row>
        <row r="117">
          <cell r="M117">
            <v>25</v>
          </cell>
        </row>
        <row r="118">
          <cell r="M118">
            <v>42</v>
          </cell>
        </row>
        <row r="119">
          <cell r="M119">
            <v>6</v>
          </cell>
        </row>
        <row r="120">
          <cell r="M120">
            <v>19</v>
          </cell>
        </row>
        <row r="121">
          <cell r="M121">
            <v>11</v>
          </cell>
        </row>
        <row r="122">
          <cell r="M122">
            <v>20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SRAPPORT"/>
      <sheetName val="Indskrevne kommuner"/>
      <sheetName val="Udtræk brugerfelter"/>
      <sheetName val="Metadata (fødsler 356)"/>
      <sheetName val="Ark2"/>
      <sheetName val="ÅRSRAPPORT (2)"/>
      <sheetName val="ÅRSRAPPORT PIVOT"/>
      <sheetName val="STATUSRAPPORT"/>
      <sheetName val="INTERN AUDIT"/>
      <sheetName val="Cytotek og blødning"/>
      <sheetName val="OPSUMMERING alle år"/>
      <sheetName val="Opsummeret FØDSELSTAL KOMMUNER"/>
      <sheetName val="HFO_Metadata_omvisiterede_termi"/>
      <sheetName val="HFO_Metadata_alle_indskrevne"/>
      <sheetName val="HOS statistik 2020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F3">
            <v>535</v>
          </cell>
        </row>
        <row r="4">
          <cell r="F4">
            <v>98</v>
          </cell>
        </row>
        <row r="5">
          <cell r="F5">
            <v>437</v>
          </cell>
        </row>
        <row r="9">
          <cell r="F9">
            <v>115</v>
          </cell>
        </row>
        <row r="10">
          <cell r="F10">
            <v>36</v>
          </cell>
        </row>
        <row r="11">
          <cell r="F11">
            <v>79</v>
          </cell>
        </row>
        <row r="16">
          <cell r="F16">
            <v>420</v>
          </cell>
        </row>
        <row r="17">
          <cell r="F17">
            <v>62</v>
          </cell>
        </row>
        <row r="18">
          <cell r="F18">
            <v>358</v>
          </cell>
        </row>
        <row r="23">
          <cell r="F23">
            <v>43</v>
          </cell>
        </row>
        <row r="24">
          <cell r="F24">
            <v>24</v>
          </cell>
        </row>
        <row r="25">
          <cell r="F25">
            <v>19</v>
          </cell>
        </row>
        <row r="32">
          <cell r="F32">
            <v>38</v>
          </cell>
        </row>
        <row r="37">
          <cell r="F37">
            <v>14</v>
          </cell>
        </row>
        <row r="38">
          <cell r="F38">
            <v>4</v>
          </cell>
        </row>
        <row r="39">
          <cell r="F39">
            <v>10</v>
          </cell>
        </row>
        <row r="43">
          <cell r="B43">
            <v>206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 AUDIT"/>
      <sheetName val="Cytotek"/>
      <sheetName val=" Metadata fødsler"/>
      <sheetName val="Metadata 1xf"/>
      <sheetName val="Indskrevne kommuner"/>
      <sheetName val="Udtræk brugerfelter"/>
      <sheetName val="Metadata (fødsler 356)"/>
      <sheetName val="Metadata Omvisiterede"/>
      <sheetName val="Opsummeret FØDSELSTAL KOMMUNER"/>
      <sheetName val="HOS 2021-"/>
      <sheetName val="FODIE"/>
      <sheetName val="HFO_Metadata_Fødsler_sidste_år"/>
      <sheetName val="HFO_Metadata_omvisiterede_termi"/>
      <sheetName val="HFO_Metadata_alle_indskrevne"/>
      <sheetName val="HOS statistik 2022"/>
      <sheetName val="OPSUMMERING alle å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86">
          <cell r="E486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ÅRSRAPPORT"/>
      <sheetName val=" Metadata fødsler"/>
      <sheetName val="Metadata Omvisiterede"/>
      <sheetName val="Metadata 1xf fødsler"/>
      <sheetName val="HOS årsrapport 202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KVARTALS RAPPORT"/>
      <sheetName val=" Metadata fødsler 3kvt"/>
      <sheetName val="Metadata Omvisiterede 3kvt"/>
      <sheetName val="Metadata 1xf fødsler 3kvt"/>
      <sheetName val="HOS 3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KVARTALS RAPPORT"/>
      <sheetName val=" Metadata fødsler 4kvt"/>
      <sheetName val="Metadata Omvisiterede 4kvt"/>
      <sheetName val="Metadata 1xf fødsler 4kvt"/>
      <sheetName val="HOS 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ødsler_sidste_år (init)"/>
      <sheetName val="Intern audit "/>
      <sheetName val="4 kvartal"/>
      <sheetName val="3 kvartal"/>
      <sheetName val="2 kvartal"/>
      <sheetName val="1 kvartal"/>
      <sheetName val="OPSAMLING"/>
      <sheetName val="Ark1"/>
      <sheetName val="RKKP"/>
      <sheetName val="Fødsler 2020"/>
      <sheetName val="Fødsler_sidste_år_område"/>
      <sheetName val="Fødsler_sidste_år_område_1kvt"/>
      <sheetName val="Fødsler_sidste_år_område_2kvt"/>
      <sheetName val="Fødsler_sidste_år_område_3kvt"/>
      <sheetName val="Fødsler_sidste_år_område_4kvt"/>
      <sheetName val="Omvisiteringer"/>
      <sheetName val="Intern_audit_perinatal_audit"/>
      <sheetName val="Intern Audit"/>
      <sheetName val="Intern_audit_UTH"/>
      <sheetName val="Intern_audit_Jdm_ønske"/>
      <sheetName val="Intern_audit-cytotek"/>
      <sheetName val="Omvisiterede_sidste_år_1kvt"/>
      <sheetName val="Omvisiterede_sidste_år_2kvt"/>
      <sheetName val="Omvisiterede_sidste_år_3kvt"/>
      <sheetName val="Omvisiterede_sidste_år_4kvt"/>
      <sheetName val="Måltal data"/>
      <sheetName val="Intern audit data"/>
      <sheetName val="Omvisiterede_sidste_år"/>
      <sheetName val="HFO_Metadata_"/>
      <sheetName val="Statistik Sidste år"/>
    </sheetNames>
    <sheetDataSet>
      <sheetData sheetId="0" refreshError="1"/>
      <sheetData sheetId="1" refreshError="1"/>
      <sheetData sheetId="2">
        <row r="9">
          <cell r="B9">
            <v>28</v>
          </cell>
          <cell r="G9">
            <v>8</v>
          </cell>
          <cell r="H9">
            <v>0</v>
          </cell>
        </row>
        <row r="10">
          <cell r="B10">
            <v>105</v>
          </cell>
        </row>
        <row r="19">
          <cell r="B19">
            <v>11</v>
          </cell>
        </row>
        <row r="25">
          <cell r="B25">
            <v>5</v>
          </cell>
        </row>
        <row r="29">
          <cell r="B29">
            <v>2</v>
          </cell>
        </row>
        <row r="33">
          <cell r="B33">
            <v>3</v>
          </cell>
        </row>
        <row r="37">
          <cell r="B37">
            <v>3</v>
          </cell>
        </row>
        <row r="41">
          <cell r="B41">
            <v>4</v>
          </cell>
        </row>
        <row r="45">
          <cell r="B45">
            <v>0</v>
          </cell>
        </row>
      </sheetData>
      <sheetData sheetId="3">
        <row r="9">
          <cell r="B9">
            <v>21</v>
          </cell>
          <cell r="G9">
            <v>3</v>
          </cell>
          <cell r="H9">
            <v>1</v>
          </cell>
        </row>
        <row r="10">
          <cell r="B10">
            <v>128</v>
          </cell>
        </row>
        <row r="19">
          <cell r="B19">
            <v>8</v>
          </cell>
        </row>
        <row r="25">
          <cell r="B25">
            <v>3</v>
          </cell>
        </row>
        <row r="29">
          <cell r="B29">
            <v>2</v>
          </cell>
        </row>
        <row r="33">
          <cell r="B33">
            <v>4</v>
          </cell>
        </row>
        <row r="37">
          <cell r="B37">
            <v>2</v>
          </cell>
        </row>
        <row r="41">
          <cell r="B41">
            <v>1</v>
          </cell>
        </row>
        <row r="45">
          <cell r="B45">
            <v>1</v>
          </cell>
        </row>
      </sheetData>
      <sheetData sheetId="4">
        <row r="9">
          <cell r="B9">
            <v>22</v>
          </cell>
          <cell r="G9">
            <v>8</v>
          </cell>
          <cell r="H9">
            <v>1</v>
          </cell>
        </row>
        <row r="10">
          <cell r="B10">
            <v>105</v>
          </cell>
        </row>
        <row r="19">
          <cell r="B19">
            <v>10</v>
          </cell>
        </row>
        <row r="25">
          <cell r="B25">
            <v>2</v>
          </cell>
        </row>
        <row r="29">
          <cell r="B29">
            <v>1</v>
          </cell>
        </row>
        <row r="33">
          <cell r="B33">
            <v>3</v>
          </cell>
        </row>
        <row r="37">
          <cell r="B37">
            <v>0</v>
          </cell>
        </row>
        <row r="41">
          <cell r="B41">
            <v>5</v>
          </cell>
        </row>
        <row r="45">
          <cell r="B45">
            <v>1</v>
          </cell>
        </row>
      </sheetData>
      <sheetData sheetId="5">
        <row r="9">
          <cell r="B9">
            <v>27</v>
          </cell>
          <cell r="G9">
            <v>5</v>
          </cell>
          <cell r="H9">
            <v>2</v>
          </cell>
        </row>
        <row r="10">
          <cell r="B10">
            <v>95</v>
          </cell>
        </row>
        <row r="19">
          <cell r="B19">
            <v>7</v>
          </cell>
        </row>
        <row r="25">
          <cell r="B25">
            <v>4</v>
          </cell>
        </row>
        <row r="29">
          <cell r="B29">
            <v>1</v>
          </cell>
        </row>
        <row r="33">
          <cell r="B33">
            <v>8</v>
          </cell>
        </row>
        <row r="37">
          <cell r="B37">
            <v>2</v>
          </cell>
        </row>
        <row r="41">
          <cell r="B41">
            <v>5</v>
          </cell>
        </row>
        <row r="45">
          <cell r="B45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ødsler_sidste_år (init)"/>
      <sheetName val="Intern audit "/>
      <sheetName val="4 kvartal"/>
      <sheetName val="3 kvartal"/>
      <sheetName val="2 kvartal"/>
      <sheetName val="1 kvartal"/>
      <sheetName val="OPSAMLING"/>
      <sheetName val="Ark1"/>
      <sheetName val="RKKP"/>
      <sheetName val="Fødsler 2020"/>
      <sheetName val="Fødsler_sidste_år_område"/>
      <sheetName val="Fødsler_sidste_år_område_1kvt"/>
      <sheetName val="Fødsler_sidste_år_område_2kvt"/>
      <sheetName val="Fødsler_sidste_år_område_3kvt"/>
      <sheetName val="Fødsler_sidste_år_område_4kvt"/>
      <sheetName val="Omvisiteringer"/>
      <sheetName val="Intern_audit_perinatal_audit"/>
      <sheetName val="Intern Audit"/>
      <sheetName val="Intern_audit_UTH"/>
      <sheetName val="Intern_audit_Jdm_ønske"/>
      <sheetName val="Intern_audit-cytotek"/>
      <sheetName val="Omvisiterede_sidste_år_1kvt"/>
      <sheetName val="Omvisiterede_sidste_år_2kvt"/>
      <sheetName val="Omvisiterede_sidste_år_3kvt"/>
      <sheetName val="Omvisiterede_sidste_år_4kvt"/>
      <sheetName val="Måltal data"/>
      <sheetName val="Intern audit data"/>
      <sheetName val="Omvisiterede_sidste_år"/>
      <sheetName val="HFO_Metadata_"/>
      <sheetName val="Statistik Sidste år"/>
    </sheetNames>
    <sheetDataSet>
      <sheetData sheetId="0" refreshError="1"/>
      <sheetData sheetId="1" refreshError="1"/>
      <sheetData sheetId="2">
        <row r="9">
          <cell r="B9">
            <v>28</v>
          </cell>
          <cell r="G9">
            <v>8</v>
          </cell>
          <cell r="H9">
            <v>0</v>
          </cell>
        </row>
        <row r="10">
          <cell r="B10">
            <v>105</v>
          </cell>
        </row>
        <row r="19">
          <cell r="B19">
            <v>11</v>
          </cell>
        </row>
        <row r="25">
          <cell r="B25">
            <v>5</v>
          </cell>
        </row>
        <row r="29">
          <cell r="B29">
            <v>2</v>
          </cell>
        </row>
        <row r="33">
          <cell r="B33">
            <v>3</v>
          </cell>
        </row>
        <row r="37">
          <cell r="B37">
            <v>3</v>
          </cell>
        </row>
        <row r="41">
          <cell r="B41">
            <v>4</v>
          </cell>
        </row>
        <row r="45">
          <cell r="B45">
            <v>0</v>
          </cell>
        </row>
      </sheetData>
      <sheetData sheetId="3">
        <row r="9">
          <cell r="B9">
            <v>21</v>
          </cell>
          <cell r="G9">
            <v>3</v>
          </cell>
          <cell r="H9">
            <v>1</v>
          </cell>
        </row>
        <row r="10">
          <cell r="B10">
            <v>128</v>
          </cell>
        </row>
        <row r="19">
          <cell r="B19">
            <v>8</v>
          </cell>
        </row>
        <row r="25">
          <cell r="B25">
            <v>3</v>
          </cell>
        </row>
        <row r="29">
          <cell r="B29">
            <v>2</v>
          </cell>
        </row>
        <row r="33">
          <cell r="B33">
            <v>4</v>
          </cell>
        </row>
        <row r="37">
          <cell r="B37">
            <v>2</v>
          </cell>
        </row>
        <row r="41">
          <cell r="B41">
            <v>1</v>
          </cell>
        </row>
        <row r="45">
          <cell r="B45">
            <v>1</v>
          </cell>
        </row>
      </sheetData>
      <sheetData sheetId="4">
        <row r="9">
          <cell r="B9">
            <v>22</v>
          </cell>
          <cell r="G9">
            <v>8</v>
          </cell>
          <cell r="H9">
            <v>1</v>
          </cell>
        </row>
        <row r="10">
          <cell r="B10">
            <v>105</v>
          </cell>
        </row>
        <row r="19">
          <cell r="B19">
            <v>10</v>
          </cell>
        </row>
        <row r="25">
          <cell r="B25">
            <v>2</v>
          </cell>
        </row>
        <row r="29">
          <cell r="B29">
            <v>1</v>
          </cell>
        </row>
        <row r="33">
          <cell r="B33">
            <v>3</v>
          </cell>
        </row>
        <row r="37">
          <cell r="B37">
            <v>0</v>
          </cell>
        </row>
        <row r="41">
          <cell r="B41">
            <v>5</v>
          </cell>
        </row>
        <row r="45">
          <cell r="B45">
            <v>1</v>
          </cell>
        </row>
      </sheetData>
      <sheetData sheetId="5">
        <row r="9">
          <cell r="B9">
            <v>27</v>
          </cell>
          <cell r="G9">
            <v>5</v>
          </cell>
          <cell r="H9">
            <v>2</v>
          </cell>
        </row>
        <row r="10">
          <cell r="B10">
            <v>95</v>
          </cell>
        </row>
        <row r="19">
          <cell r="B19">
            <v>7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A02DC8-A5AD-4CDA-8CB4-BC08742F2AC5}" name="Tabel158" displayName="Tabel158" ref="A1:A32" headerRowDxfId="3" dataDxfId="2">
  <autoFilter ref="A1:A32" xr:uid="{E7685D89-12F7-40F5-B0E5-8C199C545A8B}"/>
  <tableColumns count="1">
    <tableColumn id="1" xr3:uid="{6896F65C-5866-45C4-BC78-F3261A608641}" name="Hjemmefødselsordning Sjælland" totalsRowLabel="Total" dataDxfId="1" totalsRowDxfId="0"/>
  </tableColumns>
  <tableStyleInfo name="TableStyleLight11" showFirstColumn="1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C404-1831-4BBC-B07E-93FC5A28C6C4}">
  <dimension ref="A1:W61"/>
  <sheetViews>
    <sheetView tabSelected="1" workbookViewId="0">
      <selection activeCell="H2" sqref="H2"/>
    </sheetView>
  </sheetViews>
  <sheetFormatPr defaultColWidth="9.06640625" defaultRowHeight="14.25" x14ac:dyDescent="0.45"/>
  <cols>
    <col min="1" max="1" width="49" customWidth="1"/>
    <col min="2" max="3" width="10.33203125" customWidth="1"/>
    <col min="4" max="4" width="11.46484375" customWidth="1"/>
    <col min="5" max="5" width="12.33203125" customWidth="1"/>
    <col min="6" max="6" width="12.33203125" style="93" customWidth="1"/>
    <col min="7" max="7" width="12.33203125" customWidth="1"/>
    <col min="8" max="15" width="12.33203125" hidden="1" customWidth="1"/>
    <col min="16" max="16" width="12.46484375" customWidth="1"/>
  </cols>
  <sheetData>
    <row r="1" spans="1:23" x14ac:dyDescent="0.45">
      <c r="A1" s="1" t="s">
        <v>0</v>
      </c>
      <c r="B1" s="235" t="s">
        <v>1</v>
      </c>
      <c r="C1" s="236"/>
      <c r="D1" s="228" t="s">
        <v>2</v>
      </c>
      <c r="E1" s="228"/>
      <c r="F1" s="227">
        <v>2021</v>
      </c>
      <c r="G1" s="228"/>
      <c r="H1" s="227" t="s">
        <v>3</v>
      </c>
      <c r="I1" s="229"/>
      <c r="J1" s="227" t="s">
        <v>4</v>
      </c>
      <c r="K1" s="229"/>
      <c r="L1" s="227" t="s">
        <v>5</v>
      </c>
      <c r="M1" s="229"/>
      <c r="N1" s="227" t="s">
        <v>6</v>
      </c>
      <c r="O1" s="228"/>
      <c r="P1" s="227">
        <v>2022</v>
      </c>
      <c r="Q1" s="229"/>
      <c r="R1" s="2"/>
      <c r="S1" s="3"/>
      <c r="T1" s="3"/>
      <c r="U1" s="3"/>
      <c r="V1" s="3"/>
      <c r="W1" s="3"/>
    </row>
    <row r="2" spans="1:23" x14ac:dyDescent="0.45">
      <c r="A2" s="4"/>
      <c r="B2" s="5" t="s">
        <v>7</v>
      </c>
      <c r="C2" s="5" t="s">
        <v>8</v>
      </c>
      <c r="D2" s="6" t="s">
        <v>7</v>
      </c>
      <c r="E2" s="7" t="s">
        <v>8</v>
      </c>
      <c r="F2" s="8" t="s">
        <v>7</v>
      </c>
      <c r="G2" s="9" t="s">
        <v>8</v>
      </c>
      <c r="H2" s="10"/>
      <c r="I2" s="11"/>
      <c r="J2" s="12"/>
      <c r="K2" s="12"/>
      <c r="L2" s="12"/>
      <c r="M2" s="12"/>
      <c r="N2" s="12"/>
      <c r="O2" s="12"/>
      <c r="P2" s="12"/>
      <c r="Q2" s="12"/>
      <c r="R2" s="13"/>
      <c r="S2" s="3"/>
      <c r="T2" s="3"/>
      <c r="U2" s="3"/>
      <c r="V2" s="3"/>
      <c r="W2" s="3"/>
    </row>
    <row r="3" spans="1:23" x14ac:dyDescent="0.45">
      <c r="A3" s="3" t="s">
        <v>9</v>
      </c>
      <c r="B3" s="14">
        <v>3420</v>
      </c>
      <c r="C3" s="15">
        <f>SUM(C4:C5)</f>
        <v>1</v>
      </c>
      <c r="D3" s="16">
        <v>535</v>
      </c>
      <c r="E3" s="17">
        <v>1</v>
      </c>
      <c r="F3" s="18">
        <v>586</v>
      </c>
      <c r="G3" s="17">
        <v>1</v>
      </c>
      <c r="H3" s="19">
        <v>132</v>
      </c>
      <c r="I3" s="20">
        <v>1</v>
      </c>
      <c r="J3" s="19">
        <v>143</v>
      </c>
      <c r="K3" s="20">
        <v>1</v>
      </c>
      <c r="L3" s="19">
        <v>156</v>
      </c>
      <c r="M3" s="20">
        <v>1</v>
      </c>
      <c r="N3" s="19">
        <v>92</v>
      </c>
      <c r="O3" s="20">
        <v>1</v>
      </c>
      <c r="P3" s="19">
        <f>SUM(N3+L3+J3+H3)</f>
        <v>523</v>
      </c>
      <c r="Q3" s="20">
        <v>1</v>
      </c>
      <c r="R3" s="17"/>
      <c r="S3" s="21" t="s">
        <v>10</v>
      </c>
      <c r="T3" s="21"/>
      <c r="U3" s="22"/>
      <c r="V3" s="22"/>
      <c r="W3" s="22"/>
    </row>
    <row r="4" spans="1:23" x14ac:dyDescent="0.45">
      <c r="A4" s="23" t="s">
        <v>11</v>
      </c>
      <c r="B4" s="24">
        <v>833</v>
      </c>
      <c r="C4" s="25">
        <f>SUM(B4/B3)</f>
        <v>0.24356725146198829</v>
      </c>
      <c r="D4" s="26">
        <v>98</v>
      </c>
      <c r="E4" s="27">
        <f>SUM(F4/F3)</f>
        <v>0.23890784982935154</v>
      </c>
      <c r="F4" s="28">
        <v>140</v>
      </c>
      <c r="G4" s="27">
        <f>SUM(F4/F3)</f>
        <v>0.23890784982935154</v>
      </c>
      <c r="H4" s="29">
        <v>33</v>
      </c>
      <c r="I4" s="30">
        <f>SUM(H4/H3)</f>
        <v>0.25</v>
      </c>
      <c r="J4" s="29">
        <v>32</v>
      </c>
      <c r="K4" s="30">
        <f>SUM(J4/J3)</f>
        <v>0.22377622377622378</v>
      </c>
      <c r="L4" s="29">
        <v>43</v>
      </c>
      <c r="M4" s="30">
        <f>SUM(L4/L3)</f>
        <v>0.27564102564102566</v>
      </c>
      <c r="N4" s="29">
        <v>27</v>
      </c>
      <c r="O4" s="30">
        <f>SUM(N4/N3)</f>
        <v>0.29347826086956524</v>
      </c>
      <c r="P4" s="29">
        <f>SUM(N4+L4+J4+H4)</f>
        <v>135</v>
      </c>
      <c r="Q4" s="30">
        <f>SUM(P4/P3)</f>
        <v>0.25812619502868067</v>
      </c>
      <c r="R4" s="27"/>
      <c r="S4" s="31" t="s">
        <v>12</v>
      </c>
      <c r="T4" s="31"/>
      <c r="U4" s="32"/>
      <c r="V4" s="32"/>
      <c r="W4" s="32"/>
    </row>
    <row r="5" spans="1:23" x14ac:dyDescent="0.45">
      <c r="A5" s="23" t="s">
        <v>13</v>
      </c>
      <c r="B5" s="24">
        <v>2587</v>
      </c>
      <c r="C5" s="25">
        <f>SUM(B5/B3)</f>
        <v>0.75643274853801168</v>
      </c>
      <c r="D5" s="26">
        <v>437</v>
      </c>
      <c r="E5" s="27">
        <f>SUM(D5/D3)</f>
        <v>0.81682242990654208</v>
      </c>
      <c r="F5" s="28">
        <v>446</v>
      </c>
      <c r="G5" s="27">
        <f>SUM(F5/F3)</f>
        <v>0.76109215017064846</v>
      </c>
      <c r="H5" s="29">
        <v>99</v>
      </c>
      <c r="I5" s="30">
        <f>SUM(H5/H3)</f>
        <v>0.75</v>
      </c>
      <c r="J5" s="29">
        <v>111</v>
      </c>
      <c r="K5" s="30">
        <f>SUM(J5/J3)</f>
        <v>0.77622377622377625</v>
      </c>
      <c r="L5" s="29">
        <v>113</v>
      </c>
      <c r="M5" s="30">
        <f>SUM(L5/L3)</f>
        <v>0.72435897435897434</v>
      </c>
      <c r="N5" s="29">
        <v>65</v>
      </c>
      <c r="O5" s="30">
        <f>SUM(N5/N3)</f>
        <v>0.70652173913043481</v>
      </c>
      <c r="P5" s="29">
        <f>SUM(N5+L5+J5+H5)</f>
        <v>388</v>
      </c>
      <c r="Q5" s="30">
        <f>SUM(P5/P3)</f>
        <v>0.74187380497131927</v>
      </c>
      <c r="R5" s="27"/>
      <c r="S5" s="31" t="s">
        <v>14</v>
      </c>
      <c r="T5" s="31"/>
      <c r="U5" s="32"/>
      <c r="V5" s="32"/>
      <c r="W5" s="32"/>
    </row>
    <row r="6" spans="1:23" x14ac:dyDescent="0.45">
      <c r="A6" s="33"/>
      <c r="B6" s="24"/>
      <c r="C6" s="34"/>
      <c r="D6" s="35"/>
      <c r="E6" s="27"/>
      <c r="F6" s="28"/>
      <c r="G6" s="27"/>
      <c r="H6" s="35"/>
      <c r="I6" s="30"/>
      <c r="J6" s="35"/>
      <c r="K6" s="30"/>
      <c r="L6" s="35"/>
      <c r="M6" s="30"/>
      <c r="N6" s="35"/>
      <c r="O6" s="30"/>
      <c r="P6" s="35"/>
      <c r="Q6" s="30"/>
      <c r="R6" s="27"/>
      <c r="S6" s="31"/>
      <c r="T6" s="31"/>
      <c r="U6" s="32"/>
      <c r="V6" s="32"/>
      <c r="W6" s="32"/>
    </row>
    <row r="7" spans="1:23" x14ac:dyDescent="0.45">
      <c r="A7" s="3" t="s">
        <v>15</v>
      </c>
      <c r="B7" s="24">
        <v>654</v>
      </c>
      <c r="C7" s="36">
        <f>SUM(B7/B3)</f>
        <v>0.19122807017543861</v>
      </c>
      <c r="D7" s="16">
        <v>115</v>
      </c>
      <c r="E7" s="17">
        <f>SUM(D7/D3)</f>
        <v>0.21495327102803738</v>
      </c>
      <c r="F7" s="18">
        <v>138</v>
      </c>
      <c r="G7" s="17"/>
      <c r="H7" s="19">
        <v>31</v>
      </c>
      <c r="I7" s="20">
        <f>SUM(H7/H3)</f>
        <v>0.23484848484848486</v>
      </c>
      <c r="J7" s="19">
        <v>36</v>
      </c>
      <c r="K7" s="20">
        <f>SUM(J7/J3)</f>
        <v>0.25174825174825177</v>
      </c>
      <c r="L7" s="19">
        <v>37</v>
      </c>
      <c r="M7" s="20">
        <f>SUM(L7/L3)</f>
        <v>0.23717948717948717</v>
      </c>
      <c r="N7" s="19">
        <v>31</v>
      </c>
      <c r="O7" s="20">
        <f>SUM(N7/N3)</f>
        <v>0.33695652173913043</v>
      </c>
      <c r="P7" s="19">
        <f>SUM(N7+L7+J7+H7)</f>
        <v>135</v>
      </c>
      <c r="Q7" s="20">
        <f>SUM(P7/P3)</f>
        <v>0.25812619502868067</v>
      </c>
      <c r="R7" s="17"/>
      <c r="S7" s="37" t="s">
        <v>16</v>
      </c>
      <c r="T7" s="37"/>
      <c r="U7" s="3"/>
      <c r="V7" s="3"/>
      <c r="W7" s="3"/>
    </row>
    <row r="8" spans="1:23" ht="15" customHeight="1" x14ac:dyDescent="0.45">
      <c r="A8" s="23" t="s">
        <v>11</v>
      </c>
      <c r="B8" s="24">
        <v>242</v>
      </c>
      <c r="C8" s="38">
        <f>SUM(B8/B4)</f>
        <v>0.29051620648259302</v>
      </c>
      <c r="D8" s="26">
        <v>36</v>
      </c>
      <c r="E8" s="38">
        <f>SUM(D8/D4)</f>
        <v>0.36734693877551022</v>
      </c>
      <c r="F8" s="39">
        <v>56</v>
      </c>
      <c r="G8" s="38">
        <f>SUM(F8/F4)</f>
        <v>0.4</v>
      </c>
      <c r="H8" s="40">
        <v>12</v>
      </c>
      <c r="I8" s="41">
        <f>SUM(H8/H4)</f>
        <v>0.36363636363636365</v>
      </c>
      <c r="J8" s="40">
        <v>14</v>
      </c>
      <c r="K8" s="41">
        <f>SUM(J8/J4)</f>
        <v>0.4375</v>
      </c>
      <c r="L8" s="40">
        <v>14</v>
      </c>
      <c r="M8" s="41">
        <f>SUM(L8/L4)</f>
        <v>0.32558139534883723</v>
      </c>
      <c r="N8" s="40">
        <v>16</v>
      </c>
      <c r="O8" s="41">
        <f>SUM(N8/N4)</f>
        <v>0.59259259259259256</v>
      </c>
      <c r="P8" s="42">
        <f t="shared" ref="P8:P9" si="0">SUM(N8+L8+J8+H8)</f>
        <v>56</v>
      </c>
      <c r="Q8" s="41">
        <f>SUM(P8/P4)</f>
        <v>0.4148148148148148</v>
      </c>
      <c r="R8" s="38"/>
      <c r="S8" s="31" t="s">
        <v>17</v>
      </c>
      <c r="T8" s="31"/>
      <c r="U8" s="32"/>
      <c r="V8" s="32"/>
      <c r="W8" s="32"/>
    </row>
    <row r="9" spans="1:23" x14ac:dyDescent="0.45">
      <c r="A9" s="23" t="s">
        <v>13</v>
      </c>
      <c r="B9" s="24">
        <v>412</v>
      </c>
      <c r="C9" s="38">
        <f>SUM(B9/B5)</f>
        <v>0.15925782759953613</v>
      </c>
      <c r="D9" s="26">
        <v>79</v>
      </c>
      <c r="E9" s="38">
        <f>SUM(D9/D5)</f>
        <v>0.18077803203661327</v>
      </c>
      <c r="F9" s="39">
        <v>82</v>
      </c>
      <c r="G9" s="38">
        <f>SUM(F9/F5)</f>
        <v>0.18385650224215247</v>
      </c>
      <c r="H9" s="40">
        <v>19</v>
      </c>
      <c r="I9" s="41">
        <f>SUM(H9/H5)</f>
        <v>0.19191919191919191</v>
      </c>
      <c r="J9" s="40">
        <v>22</v>
      </c>
      <c r="K9" s="41">
        <f>SUM(J9/J5)</f>
        <v>0.1981981981981982</v>
      </c>
      <c r="L9" s="40">
        <v>23</v>
      </c>
      <c r="M9" s="41">
        <f>SUM(L9/L5)</f>
        <v>0.20353982300884957</v>
      </c>
      <c r="N9" s="40">
        <v>15</v>
      </c>
      <c r="O9" s="41">
        <f>SUM(N9/N5)</f>
        <v>0.23076923076923078</v>
      </c>
      <c r="P9" s="42">
        <f t="shared" si="0"/>
        <v>79</v>
      </c>
      <c r="Q9" s="41">
        <f>SUM(P9/P5)</f>
        <v>0.20360824742268041</v>
      </c>
      <c r="R9" s="38"/>
      <c r="S9" s="31" t="s">
        <v>18</v>
      </c>
      <c r="T9" s="31"/>
      <c r="U9" s="32"/>
      <c r="V9" s="32"/>
      <c r="W9" s="32"/>
    </row>
    <row r="10" spans="1:23" x14ac:dyDescent="0.45">
      <c r="A10" s="33"/>
      <c r="B10" s="24"/>
      <c r="C10" s="34"/>
      <c r="D10" s="35"/>
      <c r="E10" s="27"/>
      <c r="F10" s="28"/>
      <c r="G10" s="27"/>
      <c r="H10" s="35"/>
      <c r="I10" s="30"/>
      <c r="J10" s="35"/>
      <c r="K10" s="30"/>
      <c r="L10" s="35"/>
      <c r="M10" s="30"/>
      <c r="N10" s="35"/>
      <c r="O10" s="30"/>
      <c r="P10" s="35"/>
      <c r="Q10" s="30"/>
      <c r="R10" s="27"/>
      <c r="S10" s="31"/>
      <c r="T10" s="31"/>
      <c r="U10" s="32"/>
      <c r="V10" s="32"/>
      <c r="W10" s="32"/>
    </row>
    <row r="11" spans="1:23" x14ac:dyDescent="0.45">
      <c r="A11" s="3" t="s">
        <v>19</v>
      </c>
      <c r="B11" s="24">
        <v>2765</v>
      </c>
      <c r="C11" s="43">
        <v>1</v>
      </c>
      <c r="D11" s="16">
        <v>420</v>
      </c>
      <c r="E11" s="17">
        <v>1</v>
      </c>
      <c r="F11" s="18">
        <v>448</v>
      </c>
      <c r="G11" s="17">
        <v>1</v>
      </c>
      <c r="H11" s="19">
        <v>101</v>
      </c>
      <c r="I11" s="20">
        <v>1</v>
      </c>
      <c r="J11" s="19">
        <v>107</v>
      </c>
      <c r="K11" s="20">
        <v>1</v>
      </c>
      <c r="L11" s="19">
        <v>119</v>
      </c>
      <c r="M11" s="20">
        <v>1</v>
      </c>
      <c r="N11" s="19">
        <v>61</v>
      </c>
      <c r="O11" s="20">
        <v>1</v>
      </c>
      <c r="P11" s="19">
        <f>SUM(N11+L11+J11+H11)</f>
        <v>388</v>
      </c>
      <c r="Q11" s="20">
        <v>1</v>
      </c>
      <c r="R11" s="17"/>
      <c r="S11" s="37" t="s">
        <v>20</v>
      </c>
      <c r="T11" s="37"/>
      <c r="U11" s="3"/>
      <c r="V11" s="3"/>
      <c r="W11" s="3"/>
    </row>
    <row r="12" spans="1:23" x14ac:dyDescent="0.45">
      <c r="A12" s="23" t="s">
        <v>11</v>
      </c>
      <c r="B12" s="24">
        <v>590</v>
      </c>
      <c r="C12" s="38">
        <f>SUM(B12/B11)</f>
        <v>0.21338155515370705</v>
      </c>
      <c r="D12" s="44">
        <v>62</v>
      </c>
      <c r="E12" s="27">
        <f>SUM(D12/D11)</f>
        <v>0.14761904761904762</v>
      </c>
      <c r="F12" s="28">
        <v>84</v>
      </c>
      <c r="G12" s="27">
        <f>SUM(F12/F11)</f>
        <v>0.1875</v>
      </c>
      <c r="H12" s="40">
        <v>21</v>
      </c>
      <c r="I12" s="30">
        <f>SUM(H12/H11)</f>
        <v>0.20792079207920791</v>
      </c>
      <c r="J12" s="40">
        <v>18</v>
      </c>
      <c r="K12" s="30">
        <f>SUM(J12/J11)</f>
        <v>0.16822429906542055</v>
      </c>
      <c r="L12" s="40">
        <v>29</v>
      </c>
      <c r="M12" s="30">
        <f>SUM(L12/L11)</f>
        <v>0.24369747899159663</v>
      </c>
      <c r="N12" s="40">
        <v>11</v>
      </c>
      <c r="O12" s="30">
        <f>SUM(N12/N11)</f>
        <v>0.18032786885245902</v>
      </c>
      <c r="P12" s="42">
        <f t="shared" ref="P12:P31" si="1">SUM(N12+L12+J12+H12)</f>
        <v>79</v>
      </c>
      <c r="Q12" s="30">
        <f>SUM(P12/P11)</f>
        <v>0.20360824742268041</v>
      </c>
      <c r="R12" s="27"/>
      <c r="S12" s="31" t="s">
        <v>12</v>
      </c>
      <c r="T12" s="31"/>
      <c r="U12" s="32"/>
      <c r="V12" s="32"/>
      <c r="W12" s="32"/>
    </row>
    <row r="13" spans="1:23" ht="14" customHeight="1" x14ac:dyDescent="0.45">
      <c r="A13" s="23" t="s">
        <v>13</v>
      </c>
      <c r="B13" s="24">
        <v>2175</v>
      </c>
      <c r="C13" s="38">
        <f>SUM(B13/B11)</f>
        <v>0.78661844484629295</v>
      </c>
      <c r="D13" s="45">
        <v>358</v>
      </c>
      <c r="E13" s="27">
        <f>SUM(D13/D11)</f>
        <v>0.85238095238095235</v>
      </c>
      <c r="F13" s="28">
        <v>364</v>
      </c>
      <c r="G13" s="27">
        <f>SUM(F13/F11)</f>
        <v>0.8125</v>
      </c>
      <c r="H13" s="46">
        <v>80</v>
      </c>
      <c r="I13" s="30">
        <f>SUM(H13/H11)</f>
        <v>0.79207920792079212</v>
      </c>
      <c r="J13" s="46">
        <v>89</v>
      </c>
      <c r="K13" s="30">
        <f>SUM(J13/J11)</f>
        <v>0.83177570093457942</v>
      </c>
      <c r="L13" s="46">
        <v>90</v>
      </c>
      <c r="M13" s="30">
        <f>SUM(L13/L11)</f>
        <v>0.75630252100840334</v>
      </c>
      <c r="N13" s="46">
        <v>50</v>
      </c>
      <c r="O13" s="30">
        <f>SUM(N13/N11)</f>
        <v>0.81967213114754101</v>
      </c>
      <c r="P13" s="42">
        <f t="shared" si="1"/>
        <v>309</v>
      </c>
      <c r="Q13" s="30">
        <f>SUM(P13/P11)</f>
        <v>0.79639175257731953</v>
      </c>
      <c r="R13" s="27"/>
      <c r="S13" s="31" t="s">
        <v>14</v>
      </c>
      <c r="T13" s="31"/>
      <c r="U13" s="32"/>
      <c r="V13" s="32"/>
      <c r="W13" s="32"/>
    </row>
    <row r="14" spans="1:23" x14ac:dyDescent="0.45">
      <c r="A14" s="23"/>
      <c r="B14" s="24"/>
      <c r="C14" s="34"/>
      <c r="D14" s="26"/>
      <c r="E14" s="27"/>
      <c r="F14" s="28"/>
      <c r="G14" s="27"/>
      <c r="H14" s="29"/>
      <c r="I14" s="30"/>
      <c r="J14" s="29"/>
      <c r="K14" s="30"/>
      <c r="L14" s="29"/>
      <c r="M14" s="30"/>
      <c r="N14" s="29"/>
      <c r="O14" s="30"/>
      <c r="P14" s="19"/>
      <c r="Q14" s="30"/>
      <c r="R14" s="27"/>
      <c r="S14" s="31"/>
      <c r="T14" s="31"/>
      <c r="U14" s="32"/>
      <c r="V14" s="32"/>
      <c r="W14" s="32"/>
    </row>
    <row r="15" spans="1:23" ht="13.25" customHeight="1" x14ac:dyDescent="0.45">
      <c r="A15" s="47" t="s">
        <v>21</v>
      </c>
      <c r="B15" s="24">
        <v>293</v>
      </c>
      <c r="C15" s="48">
        <f>SUM(B15/B11)</f>
        <v>0.10596745027124774</v>
      </c>
      <c r="D15" s="16">
        <v>43</v>
      </c>
      <c r="E15" s="17">
        <f>SUM(D15/D11)</f>
        <v>0.10238095238095238</v>
      </c>
      <c r="F15" s="18">
        <v>58</v>
      </c>
      <c r="G15" s="17">
        <f>SUM(F15/F11)</f>
        <v>0.12946428571428573</v>
      </c>
      <c r="H15" s="19">
        <v>13</v>
      </c>
      <c r="I15" s="20">
        <f>SUM(H15/H11)</f>
        <v>0.12871287128712872</v>
      </c>
      <c r="J15" s="19">
        <v>11</v>
      </c>
      <c r="K15" s="20">
        <f>SUM(J15/J11)</f>
        <v>0.10280373831775701</v>
      </c>
      <c r="L15" s="19">
        <v>17</v>
      </c>
      <c r="M15" s="20">
        <f>SUM(L15/L11)</f>
        <v>0.14285714285714285</v>
      </c>
      <c r="N15" s="19">
        <v>6</v>
      </c>
      <c r="O15" s="20">
        <f>SUM(N15/N11)</f>
        <v>9.8360655737704916E-2</v>
      </c>
      <c r="P15" s="19">
        <f t="shared" si="1"/>
        <v>47</v>
      </c>
      <c r="Q15" s="20">
        <f>SUM(P15/P11)</f>
        <v>0.1211340206185567</v>
      </c>
      <c r="R15" s="17"/>
      <c r="S15" s="37" t="s">
        <v>22</v>
      </c>
      <c r="T15" s="37"/>
      <c r="U15" s="3"/>
      <c r="V15" s="3"/>
      <c r="W15" s="3"/>
    </row>
    <row r="16" spans="1:23" x14ac:dyDescent="0.45">
      <c r="A16" s="23" t="s">
        <v>11</v>
      </c>
      <c r="B16" s="24">
        <v>197</v>
      </c>
      <c r="C16" s="38">
        <f>SUM(B16/B12)</f>
        <v>0.33389830508474577</v>
      </c>
      <c r="D16" s="26">
        <v>24</v>
      </c>
      <c r="E16" s="27">
        <f>SUM(D16/D12)</f>
        <v>0.38709677419354838</v>
      </c>
      <c r="F16" s="28">
        <v>34</v>
      </c>
      <c r="G16" s="27">
        <f>SUM(F16/F12)</f>
        <v>0.40476190476190477</v>
      </c>
      <c r="H16" s="29">
        <v>8</v>
      </c>
      <c r="I16" s="30">
        <f>SUM(H16/H12)</f>
        <v>0.38095238095238093</v>
      </c>
      <c r="J16" s="29">
        <v>7</v>
      </c>
      <c r="K16" s="30">
        <f>SUM(J16/J12)</f>
        <v>0.3888888888888889</v>
      </c>
      <c r="L16" s="29">
        <v>10</v>
      </c>
      <c r="M16" s="30">
        <f>SUM(L16/L12)</f>
        <v>0.34482758620689657</v>
      </c>
      <c r="N16" s="29">
        <v>3</v>
      </c>
      <c r="O16" s="30">
        <f>SUM(N16/N12)</f>
        <v>0.27272727272727271</v>
      </c>
      <c r="P16" s="42">
        <f t="shared" si="1"/>
        <v>28</v>
      </c>
      <c r="Q16" s="30">
        <f>SUM(P16/P12)</f>
        <v>0.35443037974683544</v>
      </c>
      <c r="R16" s="27"/>
      <c r="S16" s="31" t="s">
        <v>23</v>
      </c>
      <c r="T16" s="31"/>
      <c r="U16" s="32"/>
      <c r="V16" s="32"/>
      <c r="W16" s="32"/>
    </row>
    <row r="17" spans="1:23" x14ac:dyDescent="0.45">
      <c r="A17" s="23" t="s">
        <v>13</v>
      </c>
      <c r="B17" s="24">
        <v>96</v>
      </c>
      <c r="C17" s="38">
        <f>SUM(B17/B13)</f>
        <v>4.4137931034482755E-2</v>
      </c>
      <c r="D17" s="45">
        <v>19</v>
      </c>
      <c r="E17" s="27">
        <f>SUM(D17/D13)</f>
        <v>5.3072625698324022E-2</v>
      </c>
      <c r="F17" s="28">
        <v>24</v>
      </c>
      <c r="G17" s="27">
        <f>SUM(F17/F13)</f>
        <v>6.5934065934065936E-2</v>
      </c>
      <c r="H17" s="46">
        <v>5</v>
      </c>
      <c r="I17" s="30">
        <f>SUM(H17/H13)</f>
        <v>6.25E-2</v>
      </c>
      <c r="J17" s="46">
        <v>4</v>
      </c>
      <c r="K17" s="30">
        <f>SUM(J17/J13)</f>
        <v>4.49438202247191E-2</v>
      </c>
      <c r="L17" s="46">
        <v>7</v>
      </c>
      <c r="M17" s="30">
        <f>SUM(L17/L13)</f>
        <v>7.7777777777777779E-2</v>
      </c>
      <c r="N17" s="46">
        <v>3</v>
      </c>
      <c r="O17" s="30">
        <f>SUM(N17/N13)</f>
        <v>0.06</v>
      </c>
      <c r="P17" s="42">
        <f t="shared" si="1"/>
        <v>19</v>
      </c>
      <c r="Q17" s="30">
        <f>SUM(P17/P13)</f>
        <v>6.1488673139158574E-2</v>
      </c>
      <c r="R17" s="27"/>
      <c r="S17" s="31" t="s">
        <v>24</v>
      </c>
      <c r="T17" s="31"/>
      <c r="U17" s="32"/>
      <c r="V17" s="32"/>
      <c r="W17" s="32"/>
    </row>
    <row r="18" spans="1:23" x14ac:dyDescent="0.45">
      <c r="A18" s="23"/>
      <c r="B18" s="24"/>
      <c r="C18" s="34"/>
      <c r="D18" s="26"/>
      <c r="E18" s="27"/>
      <c r="F18" s="28"/>
      <c r="G18" s="27"/>
      <c r="H18" s="29"/>
      <c r="I18" s="30"/>
      <c r="J18" s="29"/>
      <c r="K18" s="30"/>
      <c r="L18" s="29"/>
      <c r="M18" s="30"/>
      <c r="N18" s="29"/>
      <c r="O18" s="30"/>
      <c r="P18" s="42"/>
      <c r="Q18" s="30"/>
      <c r="R18" s="27"/>
      <c r="S18" s="31"/>
      <c r="T18" s="31"/>
      <c r="U18" s="32"/>
      <c r="V18" s="32"/>
      <c r="W18" s="32"/>
    </row>
    <row r="19" spans="1:23" x14ac:dyDescent="0.45">
      <c r="A19" s="3" t="s">
        <v>25</v>
      </c>
      <c r="B19" s="14">
        <v>2472</v>
      </c>
      <c r="C19" s="48">
        <f>SUM(B19/B11)</f>
        <v>0.89403254972875223</v>
      </c>
      <c r="D19" s="16">
        <v>377</v>
      </c>
      <c r="E19" s="17">
        <f>SUM(D19/D11)</f>
        <v>0.89761904761904765</v>
      </c>
      <c r="F19" s="18">
        <v>390</v>
      </c>
      <c r="G19" s="17">
        <f>SUM(F19/F11)</f>
        <v>0.8705357142857143</v>
      </c>
      <c r="H19" s="19">
        <v>88</v>
      </c>
      <c r="I19" s="20">
        <f>SUM(H19/H11)</f>
        <v>0.87128712871287128</v>
      </c>
      <c r="J19" s="19">
        <v>96</v>
      </c>
      <c r="K19" s="20">
        <f>SUM(J19/J11)</f>
        <v>0.89719626168224298</v>
      </c>
      <c r="L19" s="19">
        <v>102</v>
      </c>
      <c r="M19" s="20">
        <f>SUM(L19/L11)</f>
        <v>0.8571428571428571</v>
      </c>
      <c r="N19" s="19">
        <v>55</v>
      </c>
      <c r="O19" s="20">
        <f>SUM(N19/N11)</f>
        <v>0.90163934426229508</v>
      </c>
      <c r="P19" s="19">
        <f t="shared" si="1"/>
        <v>341</v>
      </c>
      <c r="Q19" s="20">
        <f>SUM(P19/P11)</f>
        <v>0.87886597938144329</v>
      </c>
      <c r="R19" s="17"/>
      <c r="S19" s="37" t="s">
        <v>26</v>
      </c>
      <c r="T19" s="37"/>
      <c r="U19" s="3"/>
      <c r="V19" s="3"/>
      <c r="W19" s="3"/>
    </row>
    <row r="20" spans="1:23" x14ac:dyDescent="0.45">
      <c r="A20" s="23" t="s">
        <v>11</v>
      </c>
      <c r="B20" s="24">
        <v>393</v>
      </c>
      <c r="C20" s="38">
        <f>SUM(B20/B12)</f>
        <v>0.66610169491525428</v>
      </c>
      <c r="D20" s="26">
        <v>38</v>
      </c>
      <c r="E20" s="38">
        <f>SUM(D20/D12)</f>
        <v>0.61290322580645162</v>
      </c>
      <c r="F20" s="39">
        <v>49</v>
      </c>
      <c r="G20" s="38">
        <f>SUM(F20/F12)</f>
        <v>0.58333333333333337</v>
      </c>
      <c r="H20" s="29">
        <v>13</v>
      </c>
      <c r="I20" s="41">
        <f>SUM(H20/H12)</f>
        <v>0.61904761904761907</v>
      </c>
      <c r="J20" s="29">
        <v>11</v>
      </c>
      <c r="K20" s="41">
        <f>SUM(J20/J12)</f>
        <v>0.61111111111111116</v>
      </c>
      <c r="L20" s="29">
        <v>19</v>
      </c>
      <c r="M20" s="41">
        <f>SUM(L20/L12)</f>
        <v>0.65517241379310343</v>
      </c>
      <c r="N20" s="29">
        <v>8</v>
      </c>
      <c r="O20" s="41">
        <f>SUM(N20/N12)</f>
        <v>0.72727272727272729</v>
      </c>
      <c r="P20" s="42">
        <f t="shared" si="1"/>
        <v>51</v>
      </c>
      <c r="Q20" s="41">
        <f>SUM(P20/P12)</f>
        <v>0.64556962025316456</v>
      </c>
      <c r="R20" s="38"/>
      <c r="S20" s="31" t="s">
        <v>27</v>
      </c>
      <c r="T20" s="31"/>
      <c r="U20" s="32"/>
      <c r="V20" s="32"/>
      <c r="W20" s="32"/>
    </row>
    <row r="21" spans="1:23" x14ac:dyDescent="0.45">
      <c r="A21" s="23" t="s">
        <v>13</v>
      </c>
      <c r="B21" s="24">
        <v>2079</v>
      </c>
      <c r="C21" s="38">
        <f>SUM(B21/B13)</f>
        <v>0.95586206896551729</v>
      </c>
      <c r="D21" s="26">
        <v>339</v>
      </c>
      <c r="E21" s="38">
        <f>SUM(D21/D13)</f>
        <v>0.94692737430167595</v>
      </c>
      <c r="F21" s="39">
        <v>341</v>
      </c>
      <c r="G21" s="38">
        <f>SUM(F21/F13)</f>
        <v>0.93681318681318682</v>
      </c>
      <c r="H21" s="29">
        <v>75</v>
      </c>
      <c r="I21" s="41">
        <f>SUM(H21/H13)</f>
        <v>0.9375</v>
      </c>
      <c r="J21" s="29">
        <v>85</v>
      </c>
      <c r="K21" s="41">
        <f>SUM(J21/J13)</f>
        <v>0.9550561797752809</v>
      </c>
      <c r="L21" s="29">
        <v>83</v>
      </c>
      <c r="M21" s="41">
        <f>SUM(L21/L13)</f>
        <v>0.92222222222222228</v>
      </c>
      <c r="N21" s="29">
        <v>47</v>
      </c>
      <c r="O21" s="41">
        <f>SUM(N21/N13)</f>
        <v>0.94</v>
      </c>
      <c r="P21" s="42">
        <f t="shared" si="1"/>
        <v>290</v>
      </c>
      <c r="Q21" s="41">
        <f>SUM(P21/P13)</f>
        <v>0.93851132686084138</v>
      </c>
      <c r="R21" s="38"/>
      <c r="S21" s="31" t="s">
        <v>28</v>
      </c>
      <c r="T21" s="31"/>
      <c r="U21" s="32"/>
      <c r="V21" s="32"/>
      <c r="W21" s="32"/>
    </row>
    <row r="22" spans="1:23" x14ac:dyDescent="0.45">
      <c r="A22" s="23"/>
      <c r="B22" s="24"/>
      <c r="C22" s="34"/>
      <c r="D22" s="26"/>
      <c r="E22" s="27"/>
      <c r="F22" s="28"/>
      <c r="G22" s="27"/>
      <c r="H22" s="29"/>
      <c r="I22" s="30"/>
      <c r="J22" s="29"/>
      <c r="K22" s="30"/>
      <c r="L22" s="29"/>
      <c r="M22" s="30"/>
      <c r="N22" s="29"/>
      <c r="O22" s="30"/>
      <c r="P22" s="19"/>
      <c r="Q22" s="30"/>
      <c r="R22" s="27"/>
      <c r="S22" s="49"/>
      <c r="T22" s="49"/>
      <c r="U22" s="50"/>
      <c r="V22" s="32"/>
      <c r="W22" s="32"/>
    </row>
    <row r="23" spans="1:23" x14ac:dyDescent="0.45">
      <c r="A23" s="51" t="s">
        <v>29</v>
      </c>
      <c r="B23" s="52">
        <v>1405</v>
      </c>
      <c r="C23" s="53">
        <v>0.50800000000000001</v>
      </c>
      <c r="D23" s="26">
        <v>206</v>
      </c>
      <c r="E23" s="54">
        <f>SUM(D23/D19)</f>
        <v>0.54641909814323608</v>
      </c>
      <c r="F23" s="55">
        <v>189</v>
      </c>
      <c r="G23" s="54">
        <f>SUM(F23/F19)</f>
        <v>0.48461538461538461</v>
      </c>
      <c r="H23" s="29">
        <v>44</v>
      </c>
      <c r="I23" s="56">
        <f>SUM(H23/H19)</f>
        <v>0.5</v>
      </c>
      <c r="J23" s="29">
        <v>46</v>
      </c>
      <c r="K23" s="56">
        <f>SUM(J23/J19)</f>
        <v>0.47916666666666669</v>
      </c>
      <c r="L23" s="29">
        <v>47</v>
      </c>
      <c r="M23" s="56">
        <f>SUM(L23/L19)</f>
        <v>0.46078431372549017</v>
      </c>
      <c r="N23" s="29">
        <v>26</v>
      </c>
      <c r="O23" s="56">
        <f>SUM(N23/N19)</f>
        <v>0.47272727272727272</v>
      </c>
      <c r="P23" s="42">
        <f t="shared" si="1"/>
        <v>163</v>
      </c>
      <c r="Q23" s="56">
        <f>SUM(P23/P19)</f>
        <v>0.47800586510263932</v>
      </c>
      <c r="R23" s="54"/>
      <c r="S23" s="31"/>
      <c r="T23" s="31"/>
      <c r="U23" s="32"/>
      <c r="V23" s="32"/>
      <c r="W23" s="32"/>
    </row>
    <row r="24" spans="1:23" x14ac:dyDescent="0.45">
      <c r="A24" s="23"/>
      <c r="B24" s="57"/>
      <c r="D24" s="26"/>
      <c r="E24" s="27"/>
      <c r="F24" s="28"/>
      <c r="G24" s="27"/>
      <c r="H24" s="29"/>
      <c r="I24" s="30"/>
      <c r="J24" s="29"/>
      <c r="K24" s="30"/>
      <c r="L24" s="29"/>
      <c r="M24" s="30"/>
      <c r="N24" s="29"/>
      <c r="O24" s="30"/>
      <c r="P24" s="19"/>
      <c r="Q24" s="30"/>
      <c r="R24" s="27"/>
      <c r="S24" s="31"/>
      <c r="T24" s="31"/>
      <c r="U24" s="32"/>
      <c r="V24" s="32"/>
      <c r="W24" s="32"/>
    </row>
    <row r="25" spans="1:23" x14ac:dyDescent="0.45">
      <c r="A25" s="3" t="s">
        <v>30</v>
      </c>
      <c r="B25" s="14">
        <v>93</v>
      </c>
      <c r="C25" s="48">
        <f>SUM(B25/B11)</f>
        <v>3.363471971066908E-2</v>
      </c>
      <c r="D25" s="16">
        <v>14</v>
      </c>
      <c r="E25" s="17">
        <f>SUM(D25/D11)</f>
        <v>3.3333333333333333E-2</v>
      </c>
      <c r="F25" s="18">
        <v>26</v>
      </c>
      <c r="G25" s="17">
        <f>SUM(F25/F11)</f>
        <v>5.8035714285714288E-2</v>
      </c>
      <c r="H25" s="19">
        <v>8</v>
      </c>
      <c r="I25" s="20">
        <f>SUM(H25/H11)</f>
        <v>7.9207920792079209E-2</v>
      </c>
      <c r="J25" s="19">
        <v>5</v>
      </c>
      <c r="K25" s="20">
        <f>SUM(J25/J11)</f>
        <v>4.6728971962616821E-2</v>
      </c>
      <c r="L25" s="19">
        <v>10</v>
      </c>
      <c r="M25" s="20">
        <f>SUM(L25/L11)</f>
        <v>8.4033613445378158E-2</v>
      </c>
      <c r="N25" s="19">
        <v>3</v>
      </c>
      <c r="O25" s="20">
        <f>SUM(N25/N11)</f>
        <v>4.9180327868852458E-2</v>
      </c>
      <c r="P25" s="19">
        <f t="shared" si="1"/>
        <v>26</v>
      </c>
      <c r="Q25" s="20">
        <f>SUM(P25/P11)</f>
        <v>6.7010309278350513E-2</v>
      </c>
      <c r="R25" s="17"/>
      <c r="S25" s="37" t="s">
        <v>31</v>
      </c>
      <c r="T25" s="37"/>
      <c r="U25" s="3"/>
      <c r="V25" s="3"/>
      <c r="W25" s="3"/>
    </row>
    <row r="26" spans="1:23" x14ac:dyDescent="0.45">
      <c r="A26" s="23" t="s">
        <v>11</v>
      </c>
      <c r="B26" s="24">
        <v>41</v>
      </c>
      <c r="C26" s="38">
        <f>SUM(B26/B12)</f>
        <v>6.9491525423728814E-2</v>
      </c>
      <c r="D26" s="26">
        <v>4</v>
      </c>
      <c r="E26" s="58">
        <f>SUM(D26/D12)</f>
        <v>6.4516129032258063E-2</v>
      </c>
      <c r="F26" s="59">
        <v>9</v>
      </c>
      <c r="G26" s="58">
        <f>SUM(F26/F12)</f>
        <v>0.10714285714285714</v>
      </c>
      <c r="H26" s="29">
        <v>5</v>
      </c>
      <c r="I26" s="60">
        <f>SUM(H26/H12)</f>
        <v>0.23809523809523808</v>
      </c>
      <c r="J26" s="29">
        <v>2</v>
      </c>
      <c r="K26" s="60">
        <f>SUM(J26/J12)</f>
        <v>0.1111111111111111</v>
      </c>
      <c r="L26" s="29">
        <v>3</v>
      </c>
      <c r="M26" s="60">
        <f>SUM(L26/L12)</f>
        <v>0.10344827586206896</v>
      </c>
      <c r="N26" s="29">
        <v>1</v>
      </c>
      <c r="O26" s="60">
        <f>SUM(N26/N12)</f>
        <v>9.0909090909090912E-2</v>
      </c>
      <c r="P26" s="42">
        <f t="shared" si="1"/>
        <v>11</v>
      </c>
      <c r="Q26" s="60">
        <f>SUM(P26/P12)</f>
        <v>0.13924050632911392</v>
      </c>
      <c r="R26" s="58"/>
      <c r="S26" s="31" t="s">
        <v>32</v>
      </c>
      <c r="T26" s="31"/>
      <c r="U26" s="32"/>
      <c r="V26" s="32"/>
      <c r="W26" s="32"/>
    </row>
    <row r="27" spans="1:23" x14ac:dyDescent="0.45">
      <c r="A27" s="23" t="s">
        <v>13</v>
      </c>
      <c r="B27" s="24">
        <v>52</v>
      </c>
      <c r="C27" s="38">
        <f>SUM(B27/B13)</f>
        <v>2.3908045977011495E-2</v>
      </c>
      <c r="D27" s="26">
        <v>10</v>
      </c>
      <c r="E27" s="58">
        <f>SUM(D27/D13)</f>
        <v>2.7932960893854747E-2</v>
      </c>
      <c r="F27" s="59">
        <v>17</v>
      </c>
      <c r="G27" s="58">
        <f>SUM(F27/F13)</f>
        <v>4.6703296703296704E-2</v>
      </c>
      <c r="H27" s="29">
        <v>3</v>
      </c>
      <c r="I27" s="60">
        <f>SUM(H27/H13)</f>
        <v>3.7499999999999999E-2</v>
      </c>
      <c r="J27" s="29">
        <v>3</v>
      </c>
      <c r="K27" s="60">
        <f>SUM(J27/J13)</f>
        <v>3.3707865168539325E-2</v>
      </c>
      <c r="L27" s="29">
        <v>7</v>
      </c>
      <c r="M27" s="60">
        <f>SUM(L27/L13)</f>
        <v>7.7777777777777779E-2</v>
      </c>
      <c r="N27" s="29">
        <v>2</v>
      </c>
      <c r="O27" s="60">
        <f>SUM(N27/N13)</f>
        <v>0.04</v>
      </c>
      <c r="P27" s="42">
        <f t="shared" si="1"/>
        <v>15</v>
      </c>
      <c r="Q27" s="60">
        <f>SUM(P27/P13)</f>
        <v>4.8543689320388349E-2</v>
      </c>
      <c r="R27" s="58"/>
      <c r="S27" s="31" t="s">
        <v>33</v>
      </c>
      <c r="T27" s="31"/>
      <c r="U27" s="32"/>
      <c r="V27" s="32"/>
      <c r="W27" s="32"/>
    </row>
    <row r="28" spans="1:23" x14ac:dyDescent="0.45">
      <c r="A28" s="23"/>
      <c r="B28" s="24"/>
      <c r="C28" s="34"/>
      <c r="D28" s="26"/>
      <c r="E28" s="58"/>
      <c r="F28" s="59"/>
      <c r="G28" s="58"/>
      <c r="H28" s="29"/>
      <c r="I28" s="60"/>
      <c r="J28" s="29"/>
      <c r="K28" s="60"/>
      <c r="L28" s="29"/>
      <c r="M28" s="60"/>
      <c r="N28" s="29"/>
      <c r="O28" s="60"/>
      <c r="P28" s="19"/>
      <c r="Q28" s="60"/>
      <c r="R28" s="58"/>
      <c r="S28" s="31"/>
      <c r="T28" s="31"/>
      <c r="U28" s="32"/>
      <c r="V28" s="32"/>
      <c r="W28" s="32"/>
    </row>
    <row r="29" spans="1:23" x14ac:dyDescent="0.45">
      <c r="A29" s="47" t="s">
        <v>34</v>
      </c>
      <c r="B29" s="14">
        <v>386</v>
      </c>
      <c r="C29" s="61">
        <v>0.14000000000000001</v>
      </c>
      <c r="D29" s="16">
        <f>SUM(D25+D15)</f>
        <v>57</v>
      </c>
      <c r="E29" s="17">
        <f>SUM(D29/D11)</f>
        <v>0.1357142857142857</v>
      </c>
      <c r="F29" s="18">
        <v>84</v>
      </c>
      <c r="G29" s="17">
        <f>SUM(F29/F11)</f>
        <v>0.1875</v>
      </c>
      <c r="H29" s="19">
        <v>21</v>
      </c>
      <c r="I29" s="20">
        <f>SUM(H29/H11)</f>
        <v>0.20792079207920791</v>
      </c>
      <c r="J29" s="19">
        <v>16</v>
      </c>
      <c r="K29" s="20">
        <f>SUM(J29/J11)</f>
        <v>0.14953271028037382</v>
      </c>
      <c r="L29" s="19">
        <v>27</v>
      </c>
      <c r="M29" s="20">
        <f>SUM(L29/L11)</f>
        <v>0.22689075630252101</v>
      </c>
      <c r="N29" s="19">
        <v>9</v>
      </c>
      <c r="O29" s="20">
        <f>SUM(N29/N11)</f>
        <v>0.14754098360655737</v>
      </c>
      <c r="P29" s="19">
        <f t="shared" si="1"/>
        <v>73</v>
      </c>
      <c r="Q29" s="20">
        <f>SUM(P29/P11)</f>
        <v>0.18814432989690721</v>
      </c>
      <c r="R29" s="17"/>
      <c r="S29" s="37" t="s">
        <v>35</v>
      </c>
      <c r="T29" s="37"/>
      <c r="U29" s="3"/>
      <c r="V29" s="3"/>
      <c r="W29" s="3"/>
    </row>
    <row r="30" spans="1:23" x14ac:dyDescent="0.45">
      <c r="A30" s="23" t="s">
        <v>11</v>
      </c>
      <c r="B30" s="24">
        <v>238</v>
      </c>
      <c r="C30" s="34">
        <v>40.299999999999997</v>
      </c>
      <c r="D30" s="26">
        <f>SUM(D26+D16)</f>
        <v>28</v>
      </c>
      <c r="E30" s="27">
        <f>SUM(D30/D12)</f>
        <v>0.45161290322580644</v>
      </c>
      <c r="F30" s="28">
        <v>43</v>
      </c>
      <c r="G30" s="27">
        <f>SUM(F30/F12)</f>
        <v>0.51190476190476186</v>
      </c>
      <c r="H30" s="29">
        <v>13</v>
      </c>
      <c r="I30" s="30">
        <f>SUM(H30/H12)</f>
        <v>0.61904761904761907</v>
      </c>
      <c r="J30" s="29">
        <v>9</v>
      </c>
      <c r="K30" s="30">
        <f>SUM(J30/J12)</f>
        <v>0.5</v>
      </c>
      <c r="L30" s="29">
        <v>13</v>
      </c>
      <c r="M30" s="30">
        <f>SUM(L30/L12)</f>
        <v>0.44827586206896552</v>
      </c>
      <c r="N30" s="29">
        <v>4</v>
      </c>
      <c r="O30" s="30">
        <f>SUM(N30/N12)</f>
        <v>0.36363636363636365</v>
      </c>
      <c r="P30" s="42">
        <f t="shared" si="1"/>
        <v>39</v>
      </c>
      <c r="Q30" s="30">
        <f>SUM(P30/P12)</f>
        <v>0.49367088607594939</v>
      </c>
      <c r="R30" s="27"/>
      <c r="S30" s="31" t="s">
        <v>36</v>
      </c>
      <c r="T30" s="31"/>
      <c r="U30" s="32"/>
      <c r="V30" s="32"/>
      <c r="W30" s="32"/>
    </row>
    <row r="31" spans="1:23" s="73" customFormat="1" x14ac:dyDescent="0.45">
      <c r="A31" s="62" t="s">
        <v>13</v>
      </c>
      <c r="B31" s="63">
        <v>148</v>
      </c>
      <c r="C31" s="64">
        <v>6.8</v>
      </c>
      <c r="D31" s="65">
        <f>SUM(D27+D17)</f>
        <v>29</v>
      </c>
      <c r="E31" s="66">
        <f>SUM(D31/D13)</f>
        <v>8.1005586592178769E-2</v>
      </c>
      <c r="F31" s="67">
        <v>41</v>
      </c>
      <c r="G31" s="66">
        <f>SUM(F31/F13)</f>
        <v>0.11263736263736264</v>
      </c>
      <c r="H31" s="68">
        <v>8</v>
      </c>
      <c r="I31" s="69">
        <f>SUM(H31/H13)</f>
        <v>0.1</v>
      </c>
      <c r="J31" s="68">
        <v>7</v>
      </c>
      <c r="K31" s="69">
        <f>SUM(J31/J13)</f>
        <v>7.8651685393258425E-2</v>
      </c>
      <c r="L31" s="68">
        <v>14</v>
      </c>
      <c r="M31" s="69">
        <f>SUM(L31/L13)</f>
        <v>0.15555555555555556</v>
      </c>
      <c r="N31" s="68">
        <v>5</v>
      </c>
      <c r="O31" s="69">
        <f>SUM(N31/N13)</f>
        <v>0.1</v>
      </c>
      <c r="P31" s="70">
        <f t="shared" si="1"/>
        <v>34</v>
      </c>
      <c r="Q31" s="69">
        <f>SUM(P31/P13)</f>
        <v>0.11003236245954692</v>
      </c>
      <c r="R31" s="66"/>
      <c r="S31" s="71" t="s">
        <v>37</v>
      </c>
      <c r="T31" s="71"/>
      <c r="U31" s="72"/>
      <c r="V31" s="72"/>
      <c r="W31" s="72"/>
    </row>
    <row r="32" spans="1:23" x14ac:dyDescent="0.45">
      <c r="A32" s="74"/>
      <c r="B32" s="74"/>
      <c r="C32" s="74"/>
      <c r="D32" s="74"/>
      <c r="E32" s="74"/>
      <c r="F32" s="75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32"/>
      <c r="S32" s="32"/>
      <c r="T32" s="32"/>
      <c r="U32" s="32"/>
    </row>
    <row r="34" spans="1:23" ht="28.5" x14ac:dyDescent="0.45">
      <c r="A34" s="76" t="s">
        <v>38</v>
      </c>
      <c r="B34" s="230" t="s">
        <v>1</v>
      </c>
      <c r="C34" s="230"/>
      <c r="D34" s="216">
        <v>2020</v>
      </c>
      <c r="E34" s="217"/>
      <c r="F34" s="231">
        <v>2021</v>
      </c>
      <c r="G34" s="232"/>
      <c r="H34" s="79" t="s">
        <v>39</v>
      </c>
      <c r="I34" s="78"/>
      <c r="J34" s="80" t="s">
        <v>40</v>
      </c>
      <c r="K34" s="78"/>
      <c r="L34" s="80" t="s">
        <v>41</v>
      </c>
      <c r="M34" s="78"/>
      <c r="N34" s="80" t="s">
        <v>42</v>
      </c>
      <c r="O34" s="77"/>
      <c r="P34" s="233">
        <v>2022</v>
      </c>
      <c r="Q34" s="234"/>
    </row>
    <row r="35" spans="1:23" x14ac:dyDescent="0.45">
      <c r="A35" s="81" t="s">
        <v>43</v>
      </c>
      <c r="B35" s="52">
        <v>91</v>
      </c>
      <c r="C35" s="82">
        <v>3.3000000000000002E-2</v>
      </c>
      <c r="D35" s="26">
        <v>14</v>
      </c>
      <c r="E35" s="83">
        <f>(D35/D11)</f>
        <v>3.3333333333333333E-2</v>
      </c>
      <c r="F35" s="84">
        <v>14</v>
      </c>
      <c r="G35" s="27">
        <v>3.125E-2</v>
      </c>
      <c r="H35" s="28">
        <v>4</v>
      </c>
      <c r="I35" s="83">
        <f>(H35/H11)</f>
        <v>3.9603960396039604E-2</v>
      </c>
      <c r="J35" s="84">
        <v>4</v>
      </c>
      <c r="K35" s="83">
        <f>(J35/J11)</f>
        <v>3.7383177570093455E-2</v>
      </c>
      <c r="L35" s="84">
        <v>7</v>
      </c>
      <c r="M35" s="83">
        <f>(L35/L11)</f>
        <v>5.8823529411764705E-2</v>
      </c>
      <c r="N35" s="84">
        <v>1</v>
      </c>
      <c r="O35" s="27">
        <v>1.6393442622950821E-2</v>
      </c>
      <c r="P35" s="85">
        <f>SUM(H35:N35)</f>
        <v>16.135810667377896</v>
      </c>
      <c r="Q35" s="86">
        <f>(P35/P11)</f>
        <v>4.1587140895303853E-2</v>
      </c>
    </row>
    <row r="36" spans="1:23" x14ac:dyDescent="0.45">
      <c r="A36" s="87" t="s">
        <v>44</v>
      </c>
      <c r="B36" s="52">
        <v>162</v>
      </c>
      <c r="C36" s="82">
        <v>5.8999999999999997E-2</v>
      </c>
      <c r="D36" s="26">
        <v>20</v>
      </c>
      <c r="E36" s="83">
        <f>(D36/D11)</f>
        <v>4.7619047619047616E-2</v>
      </c>
      <c r="F36" s="84">
        <v>22</v>
      </c>
      <c r="G36" s="27">
        <v>4.9107142857142856E-2</v>
      </c>
      <c r="H36" s="28">
        <v>7</v>
      </c>
      <c r="I36" s="83">
        <f>(H36/H11)</f>
        <v>6.9306930693069313E-2</v>
      </c>
      <c r="J36" s="84">
        <v>6</v>
      </c>
      <c r="K36" s="83">
        <f>(J36/J11)</f>
        <v>5.6074766355140186E-2</v>
      </c>
      <c r="L36" s="84">
        <v>8</v>
      </c>
      <c r="M36" s="83">
        <f>(L36/L11)</f>
        <v>6.7226890756302518E-2</v>
      </c>
      <c r="N36" s="84">
        <v>1</v>
      </c>
      <c r="O36" s="27">
        <v>1.6393442622950821E-2</v>
      </c>
      <c r="P36" s="55">
        <f t="shared" ref="P36:P39" si="2">SUM(H36:N36)</f>
        <v>22.192608587804514</v>
      </c>
      <c r="Q36" s="83">
        <f>(P36/P11)</f>
        <v>5.719744481392916E-2</v>
      </c>
    </row>
    <row r="37" spans="1:23" x14ac:dyDescent="0.45">
      <c r="A37" s="87" t="s">
        <v>45</v>
      </c>
      <c r="B37" s="52">
        <v>54</v>
      </c>
      <c r="C37" s="82">
        <v>0.02</v>
      </c>
      <c r="D37" s="26">
        <v>8</v>
      </c>
      <c r="E37" s="83">
        <f>(D37/D11)</f>
        <v>1.9047619047619049E-2</v>
      </c>
      <c r="F37" s="84">
        <v>7</v>
      </c>
      <c r="G37" s="27">
        <v>1.5625E-2</v>
      </c>
      <c r="H37" s="28">
        <v>1</v>
      </c>
      <c r="I37" s="83">
        <f>(H37/H11)</f>
        <v>9.9009900990099011E-3</v>
      </c>
      <c r="J37" s="84">
        <v>1</v>
      </c>
      <c r="K37" s="83">
        <f>(J37/J11)</f>
        <v>9.3457943925233638E-3</v>
      </c>
      <c r="L37" s="84">
        <v>2</v>
      </c>
      <c r="M37" s="83">
        <f>(L37/L11)</f>
        <v>1.680672268907563E-2</v>
      </c>
      <c r="N37" s="84">
        <v>0</v>
      </c>
      <c r="O37" s="27">
        <v>0</v>
      </c>
      <c r="P37" s="55">
        <f t="shared" si="2"/>
        <v>4.0360535071806094</v>
      </c>
      <c r="Q37" s="83">
        <f>(P37/P11)</f>
        <v>1.0402199760774767E-2</v>
      </c>
      <c r="R37" s="88"/>
      <c r="S37" s="32"/>
      <c r="T37" s="32"/>
      <c r="U37" s="32"/>
      <c r="V37" s="32"/>
      <c r="W37" s="32"/>
    </row>
    <row r="38" spans="1:23" x14ac:dyDescent="0.45">
      <c r="A38" s="87" t="s">
        <v>46</v>
      </c>
      <c r="B38" s="52">
        <v>72</v>
      </c>
      <c r="C38" s="82">
        <v>2.5999999999999999E-2</v>
      </c>
      <c r="D38" s="26">
        <v>10</v>
      </c>
      <c r="E38" s="83">
        <f>(D38/D11)</f>
        <v>2.3809523809523808E-2</v>
      </c>
      <c r="F38" s="84">
        <v>8</v>
      </c>
      <c r="G38" s="27">
        <v>1.7857142857142856E-2</v>
      </c>
      <c r="H38" s="28">
        <v>3</v>
      </c>
      <c r="I38" s="83">
        <f>(H38/H11)</f>
        <v>2.9702970297029702E-2</v>
      </c>
      <c r="J38" s="84">
        <v>1</v>
      </c>
      <c r="K38" s="83">
        <f>(J38/J11)</f>
        <v>9.3457943925233638E-3</v>
      </c>
      <c r="L38" s="84">
        <v>3</v>
      </c>
      <c r="M38" s="83">
        <f>(L38/L11)</f>
        <v>2.5210084033613446E-2</v>
      </c>
      <c r="N38" s="84">
        <v>0</v>
      </c>
      <c r="O38" s="27">
        <v>0</v>
      </c>
      <c r="P38" s="55">
        <f t="shared" si="2"/>
        <v>7.0642588487231661</v>
      </c>
      <c r="Q38" s="83">
        <f>(P38/P11)</f>
        <v>1.8206852702894759E-2</v>
      </c>
      <c r="R38" s="27"/>
    </row>
    <row r="39" spans="1:23" x14ac:dyDescent="0.45">
      <c r="A39" s="89" t="s">
        <v>47</v>
      </c>
      <c r="B39" s="52">
        <v>7</v>
      </c>
      <c r="C39" s="82">
        <v>3.0000000000000001E-3</v>
      </c>
      <c r="D39" s="26">
        <v>1</v>
      </c>
      <c r="E39" s="90">
        <f>(D39/D11)</f>
        <v>2.3809523809523812E-3</v>
      </c>
      <c r="F39" s="91">
        <v>8</v>
      </c>
      <c r="G39" s="90">
        <v>1.7857142857142856E-2</v>
      </c>
      <c r="H39" s="92">
        <v>2</v>
      </c>
      <c r="I39" s="90">
        <f>(H39/H11)</f>
        <v>1.9801980198019802E-2</v>
      </c>
      <c r="J39" s="93">
        <v>2</v>
      </c>
      <c r="K39" s="90">
        <f>(J39/J11)</f>
        <v>1.8691588785046728E-2</v>
      </c>
      <c r="L39" s="93">
        <v>2</v>
      </c>
      <c r="M39" s="90">
        <f>(L39/L11)</f>
        <v>1.680672268907563E-2</v>
      </c>
      <c r="N39" s="93">
        <v>0</v>
      </c>
      <c r="O39" s="94">
        <v>0</v>
      </c>
      <c r="P39" s="95">
        <f t="shared" si="2"/>
        <v>6.0553002916721423</v>
      </c>
      <c r="Q39" s="90">
        <f>(P39/P11)</f>
        <v>1.5606444050701399E-2</v>
      </c>
      <c r="R39" s="27"/>
    </row>
    <row r="40" spans="1:23" ht="28.5" x14ac:dyDescent="0.45">
      <c r="A40" s="96" t="s">
        <v>48</v>
      </c>
      <c r="B40" s="214" t="s">
        <v>1</v>
      </c>
      <c r="C40" s="215"/>
      <c r="D40" s="216">
        <v>2020</v>
      </c>
      <c r="E40" s="217"/>
      <c r="F40" s="218">
        <v>2021</v>
      </c>
      <c r="G40" s="219"/>
      <c r="H40" s="79" t="s">
        <v>49</v>
      </c>
      <c r="I40" s="78"/>
      <c r="J40" s="77" t="s">
        <v>40</v>
      </c>
      <c r="K40" s="78"/>
      <c r="L40" s="77" t="s">
        <v>41</v>
      </c>
      <c r="M40" s="78"/>
      <c r="N40" s="77" t="s">
        <v>42</v>
      </c>
      <c r="O40" s="78"/>
      <c r="P40" s="220">
        <v>2022</v>
      </c>
      <c r="Q40" s="221"/>
      <c r="R40" s="97"/>
      <c r="S40" s="98" t="s">
        <v>50</v>
      </c>
      <c r="T40" s="99"/>
      <c r="U40" s="99"/>
      <c r="V40" s="100"/>
      <c r="W40" s="101"/>
    </row>
    <row r="41" spans="1:23" x14ac:dyDescent="0.45">
      <c r="A41" s="23"/>
      <c r="B41" s="102">
        <v>2765</v>
      </c>
      <c r="C41" s="103" t="s">
        <v>51</v>
      </c>
      <c r="D41" s="26">
        <v>420</v>
      </c>
      <c r="E41" s="104" t="s">
        <v>51</v>
      </c>
      <c r="F41" s="105">
        <v>448</v>
      </c>
      <c r="G41" s="104" t="s">
        <v>51</v>
      </c>
      <c r="H41" s="106">
        <f>SUM(H11)</f>
        <v>101</v>
      </c>
      <c r="I41" s="106"/>
      <c r="J41" s="107">
        <f t="shared" ref="J41:P41" si="3">SUM(J11)</f>
        <v>107</v>
      </c>
      <c r="K41" s="106"/>
      <c r="L41" s="107">
        <f t="shared" si="3"/>
        <v>119</v>
      </c>
      <c r="M41" s="106"/>
      <c r="N41" s="107">
        <v>61</v>
      </c>
      <c r="O41" s="108"/>
      <c r="P41" s="105">
        <f t="shared" si="3"/>
        <v>388</v>
      </c>
      <c r="Q41" s="109"/>
      <c r="R41" s="104"/>
      <c r="S41" s="110" t="s">
        <v>52</v>
      </c>
      <c r="T41" s="111" t="s">
        <v>53</v>
      </c>
      <c r="U41" s="57" t="s">
        <v>54</v>
      </c>
      <c r="V41" s="112"/>
      <c r="W41" s="113"/>
    </row>
    <row r="42" spans="1:23" x14ac:dyDescent="0.45">
      <c r="A42" s="23" t="s">
        <v>55</v>
      </c>
      <c r="B42" s="114">
        <v>15</v>
      </c>
      <c r="C42" s="115">
        <v>2.5000000000000001E-2</v>
      </c>
      <c r="D42" s="26">
        <v>0</v>
      </c>
      <c r="E42" s="27">
        <f>SUM(D42/D12)</f>
        <v>0</v>
      </c>
      <c r="F42" s="28">
        <v>5</v>
      </c>
      <c r="G42" s="27">
        <v>5.9523809523809521E-2</v>
      </c>
      <c r="H42" s="28">
        <v>1</v>
      </c>
      <c r="I42" s="83">
        <f>SUM(H42/H12)</f>
        <v>4.7619047619047616E-2</v>
      </c>
      <c r="J42" s="84">
        <v>2</v>
      </c>
      <c r="K42" s="83">
        <f>SUM(J42/J12)</f>
        <v>0.1111111111111111</v>
      </c>
      <c r="L42" s="84">
        <v>1</v>
      </c>
      <c r="M42" s="83">
        <f>SUM(L42/L12)</f>
        <v>3.4482758620689655E-2</v>
      </c>
      <c r="N42" s="84">
        <v>0</v>
      </c>
      <c r="O42" s="27">
        <v>0</v>
      </c>
      <c r="P42" s="55">
        <f>SUM(H42:N42)</f>
        <v>4.1932129173508477</v>
      </c>
      <c r="Q42" s="83">
        <f>SUM(P42/P12)</f>
        <v>5.3078644523428455E-2</v>
      </c>
      <c r="R42" s="27"/>
      <c r="S42" s="116">
        <v>5.8</v>
      </c>
      <c r="T42">
        <v>4.7</v>
      </c>
      <c r="U42" s="117" t="s">
        <v>56</v>
      </c>
      <c r="W42" s="118"/>
    </row>
    <row r="43" spans="1:23" x14ac:dyDescent="0.45">
      <c r="A43" s="23" t="s">
        <v>57</v>
      </c>
      <c r="B43" s="114">
        <v>71</v>
      </c>
      <c r="C43" s="82">
        <v>2.5999999999999999E-2</v>
      </c>
      <c r="D43" s="26">
        <v>13</v>
      </c>
      <c r="E43" s="119">
        <f>SUM(D43/D41)</f>
        <v>3.0952380952380953E-2</v>
      </c>
      <c r="F43" s="120">
        <v>29</v>
      </c>
      <c r="G43" s="119">
        <v>6.4732142857142863E-2</v>
      </c>
      <c r="H43" s="120">
        <v>4</v>
      </c>
      <c r="I43" s="121">
        <f>SUM(H43/H41)</f>
        <v>3.9603960396039604E-2</v>
      </c>
      <c r="J43" s="122">
        <v>5</v>
      </c>
      <c r="K43" s="121">
        <f>SUM(J43/J41)</f>
        <v>4.6728971962616821E-2</v>
      </c>
      <c r="L43" s="122">
        <v>8</v>
      </c>
      <c r="M43" s="121">
        <f>SUM(L43/L41)</f>
        <v>6.7226890756302518E-2</v>
      </c>
      <c r="N43" s="122">
        <v>3</v>
      </c>
      <c r="O43" s="119">
        <v>4.9180327868852458E-2</v>
      </c>
      <c r="P43" s="55">
        <f t="shared" ref="P43:P46" si="4">SUM(H43:N43)</f>
        <v>20.153559823114961</v>
      </c>
      <c r="Q43" s="121">
        <f>SUM(P43/P41)</f>
        <v>5.1942164492564329E-2</v>
      </c>
      <c r="R43" s="119"/>
      <c r="S43" s="123">
        <v>10</v>
      </c>
      <c r="T43">
        <v>9.1999999999999993</v>
      </c>
      <c r="U43" s="117" t="s">
        <v>58</v>
      </c>
      <c r="W43" s="118"/>
    </row>
    <row r="44" spans="1:23" x14ac:dyDescent="0.45">
      <c r="A44" s="23" t="s">
        <v>59</v>
      </c>
      <c r="B44" s="114">
        <v>11</v>
      </c>
      <c r="C44" s="82">
        <v>4.0000000000000001E-3</v>
      </c>
      <c r="D44" s="26">
        <v>1</v>
      </c>
      <c r="E44" s="27">
        <f>SUM(D44/D41)</f>
        <v>2.3809523809523812E-3</v>
      </c>
      <c r="F44" s="28">
        <v>2</v>
      </c>
      <c r="G44" s="27">
        <v>4.464285714285714E-3</v>
      </c>
      <c r="H44" s="28">
        <v>0</v>
      </c>
      <c r="I44" s="83">
        <f>SUM(H44/H41)</f>
        <v>0</v>
      </c>
      <c r="J44" s="84">
        <v>3</v>
      </c>
      <c r="K44" s="83">
        <f>SUM(J44/J41)</f>
        <v>2.8037383177570093E-2</v>
      </c>
      <c r="L44" s="84">
        <v>1</v>
      </c>
      <c r="M44" s="83">
        <f>SUM(L44/L41)</f>
        <v>8.4033613445378148E-3</v>
      </c>
      <c r="N44" s="84">
        <v>0</v>
      </c>
      <c r="O44" s="27">
        <v>0</v>
      </c>
      <c r="P44" s="55">
        <f t="shared" si="4"/>
        <v>4.0364407445221078</v>
      </c>
      <c r="Q44" s="83">
        <f>SUM(P44/P41)</f>
        <v>1.0403197795160071E-2</v>
      </c>
      <c r="R44" s="27"/>
      <c r="S44" s="116">
        <v>0.6</v>
      </c>
      <c r="T44">
        <v>0.5</v>
      </c>
      <c r="U44" s="117" t="s">
        <v>60</v>
      </c>
      <c r="W44" s="118"/>
    </row>
    <row r="45" spans="1:23" x14ac:dyDescent="0.45">
      <c r="A45" s="23" t="s">
        <v>61</v>
      </c>
      <c r="B45" s="114">
        <v>478</v>
      </c>
      <c r="C45" s="82">
        <v>0.81</v>
      </c>
      <c r="D45" s="26">
        <v>45</v>
      </c>
      <c r="E45" s="27">
        <f>SUM(D45/D12)</f>
        <v>0.72580645161290325</v>
      </c>
      <c r="F45" s="28">
        <v>56</v>
      </c>
      <c r="G45" s="27">
        <v>0.66666666666666663</v>
      </c>
      <c r="H45" s="28">
        <v>14</v>
      </c>
      <c r="I45" s="83">
        <f>SUM(H45/H12)</f>
        <v>0.66666666666666663</v>
      </c>
      <c r="J45" s="84">
        <v>13</v>
      </c>
      <c r="K45" s="83">
        <f>SUM(J45/J12)</f>
        <v>0.72222222222222221</v>
      </c>
      <c r="L45" s="84">
        <v>24</v>
      </c>
      <c r="M45" s="83">
        <f>SUM(L45/L12)</f>
        <v>0.82758620689655171</v>
      </c>
      <c r="N45" s="84">
        <v>8</v>
      </c>
      <c r="O45" s="27">
        <v>0.72727272727272729</v>
      </c>
      <c r="P45" s="55">
        <f t="shared" si="4"/>
        <v>61.216475095785441</v>
      </c>
      <c r="Q45" s="83">
        <f>SUM(P45/P12)</f>
        <v>0.77489208982006885</v>
      </c>
      <c r="R45" s="27"/>
      <c r="S45" s="116">
        <v>62.6</v>
      </c>
      <c r="T45">
        <v>62.3</v>
      </c>
      <c r="U45" s="117" t="s">
        <v>62</v>
      </c>
      <c r="W45" s="118"/>
    </row>
    <row r="46" spans="1:23" x14ac:dyDescent="0.45">
      <c r="A46" s="124" t="s">
        <v>63</v>
      </c>
      <c r="B46" s="63">
        <v>51</v>
      </c>
      <c r="C46" s="125">
        <v>8.5999999999999993E-2</v>
      </c>
      <c r="D46" s="126">
        <v>6</v>
      </c>
      <c r="E46" s="66">
        <f>SUM(D46/D13)</f>
        <v>1.6759776536312849E-2</v>
      </c>
      <c r="F46" s="67">
        <v>5</v>
      </c>
      <c r="G46" s="66">
        <v>5.9523809523809521E-2</v>
      </c>
      <c r="H46" s="67">
        <v>3</v>
      </c>
      <c r="I46" s="127">
        <f>SUM(H46/H13)</f>
        <v>3.7499999999999999E-2</v>
      </c>
      <c r="J46" s="128">
        <v>1</v>
      </c>
      <c r="K46" s="127">
        <f>SUM(J46/J13)</f>
        <v>1.1235955056179775E-2</v>
      </c>
      <c r="L46" s="128">
        <v>3</v>
      </c>
      <c r="M46" s="127">
        <f>SUM(L46/L13)</f>
        <v>3.3333333333333333E-2</v>
      </c>
      <c r="N46" s="128">
        <v>0</v>
      </c>
      <c r="O46" s="66">
        <v>0</v>
      </c>
      <c r="P46" s="95">
        <f t="shared" si="4"/>
        <v>7.0820692883895129</v>
      </c>
      <c r="Q46" s="127">
        <f>SUM(P46/P13)</f>
        <v>2.2919318085402953E-2</v>
      </c>
      <c r="R46" s="129"/>
      <c r="S46" s="130">
        <v>12.7</v>
      </c>
      <c r="T46" s="131">
        <v>13.7</v>
      </c>
      <c r="U46" s="132" t="s">
        <v>64</v>
      </c>
      <c r="V46" s="131"/>
      <c r="W46" s="133"/>
    </row>
    <row r="47" spans="1:23" x14ac:dyDescent="0.45">
      <c r="A47" s="134"/>
      <c r="H47" s="92"/>
      <c r="I47" s="135"/>
      <c r="J47" s="93"/>
      <c r="K47" s="135"/>
      <c r="L47" s="93"/>
      <c r="M47" s="135"/>
      <c r="N47" s="93"/>
    </row>
    <row r="48" spans="1:23" x14ac:dyDescent="0.45">
      <c r="A48" s="136" t="s">
        <v>65</v>
      </c>
      <c r="B48" s="137"/>
      <c r="C48" s="137"/>
      <c r="D48" s="207">
        <v>2020</v>
      </c>
      <c r="E48" s="222"/>
      <c r="F48" s="223">
        <v>2021</v>
      </c>
      <c r="G48" s="224"/>
      <c r="H48" s="139"/>
      <c r="I48" s="140"/>
      <c r="J48" s="138"/>
      <c r="K48" s="140"/>
      <c r="L48" s="138"/>
      <c r="M48" s="140"/>
      <c r="N48" s="138"/>
      <c r="O48" s="138"/>
      <c r="P48" s="225">
        <v>2022</v>
      </c>
      <c r="Q48" s="226"/>
    </row>
    <row r="49" spans="1:23" x14ac:dyDescent="0.45">
      <c r="A49" s="141" t="s">
        <v>66</v>
      </c>
      <c r="B49" s="142"/>
      <c r="C49" s="143"/>
      <c r="D49" s="144">
        <v>3</v>
      </c>
      <c r="E49" s="145">
        <f>SUM(D49/D41)</f>
        <v>7.1428571428571426E-3</v>
      </c>
      <c r="F49" s="146">
        <v>6</v>
      </c>
      <c r="G49" s="147">
        <v>1.3392857142857142E-2</v>
      </c>
      <c r="H49" s="148">
        <v>0</v>
      </c>
      <c r="I49" s="145">
        <f>SUM(H49/H41)</f>
        <v>0</v>
      </c>
      <c r="J49" s="146">
        <v>2</v>
      </c>
      <c r="K49" s="145">
        <f>SUM(J49/J41)</f>
        <v>1.8691588785046728E-2</v>
      </c>
      <c r="L49" s="146">
        <v>0</v>
      </c>
      <c r="M49" s="145">
        <f>SUM(L49/L41)</f>
        <v>0</v>
      </c>
      <c r="N49" s="146">
        <v>2</v>
      </c>
      <c r="O49" s="145">
        <v>3.2786885245901641E-2</v>
      </c>
      <c r="P49" s="149">
        <f>SUM(H49:N49)</f>
        <v>4.0186915887850461</v>
      </c>
      <c r="Q49" s="145">
        <f>SUM(P49/P41)</f>
        <v>1.0357452548415066E-2</v>
      </c>
    </row>
    <row r="50" spans="1:23" x14ac:dyDescent="0.45">
      <c r="A50" s="150" t="s">
        <v>67</v>
      </c>
      <c r="B50" s="74"/>
      <c r="C50" s="151"/>
      <c r="D50" s="152">
        <v>5</v>
      </c>
      <c r="E50" s="153">
        <f>SUM(D50/D41)</f>
        <v>1.1904761904761904E-2</v>
      </c>
      <c r="F50" s="154">
        <v>13</v>
      </c>
      <c r="G50" s="25">
        <v>2.9017857142857144E-2</v>
      </c>
      <c r="H50" s="155">
        <v>1</v>
      </c>
      <c r="I50" s="153">
        <f>SUM(H50/H41)</f>
        <v>9.9009900990099011E-3</v>
      </c>
      <c r="J50" s="154">
        <v>4</v>
      </c>
      <c r="K50" s="153">
        <f>SUM(J50/J41)</f>
        <v>3.7383177570093455E-2</v>
      </c>
      <c r="L50" s="154">
        <v>6</v>
      </c>
      <c r="M50" s="153">
        <f>SUM(L50/L41)</f>
        <v>5.0420168067226892E-2</v>
      </c>
      <c r="N50" s="154">
        <v>2</v>
      </c>
      <c r="O50" s="153">
        <v>3.2786885245901641E-2</v>
      </c>
      <c r="P50" s="156">
        <f t="shared" ref="P50:P54" si="5">SUM(H50:N50)</f>
        <v>13.09770433573633</v>
      </c>
      <c r="Q50" s="153">
        <f>SUM(P50/P41)</f>
        <v>3.375696993746477E-2</v>
      </c>
    </row>
    <row r="51" spans="1:23" x14ac:dyDescent="0.45">
      <c r="A51" s="150" t="s">
        <v>68</v>
      </c>
      <c r="B51" s="74"/>
      <c r="C51" s="151"/>
      <c r="D51" s="152">
        <v>10</v>
      </c>
      <c r="E51" s="153">
        <f>SUM(D51/D41)</f>
        <v>2.3809523809523808E-2</v>
      </c>
      <c r="F51" s="154">
        <v>12</v>
      </c>
      <c r="G51" s="25">
        <v>2.6785714285714284E-2</v>
      </c>
      <c r="H51" s="155">
        <v>3</v>
      </c>
      <c r="I51" s="153">
        <f>SUM(H51/H41)</f>
        <v>2.9702970297029702E-2</v>
      </c>
      <c r="J51" s="154">
        <v>1</v>
      </c>
      <c r="K51" s="153">
        <f>SUM(J51/J41)</f>
        <v>9.3457943925233638E-3</v>
      </c>
      <c r="L51" s="154">
        <v>6</v>
      </c>
      <c r="M51" s="153">
        <f>SUM(L51/L41)</f>
        <v>5.0420168067226892E-2</v>
      </c>
      <c r="N51" s="154">
        <v>0</v>
      </c>
      <c r="O51" s="153">
        <v>0</v>
      </c>
      <c r="P51" s="156">
        <f t="shared" si="5"/>
        <v>10.08946893275678</v>
      </c>
      <c r="Q51" s="153">
        <f>SUM(P51/P41)</f>
        <v>2.6003785909166958E-2</v>
      </c>
      <c r="R51" s="88"/>
      <c r="S51" s="157"/>
      <c r="T51" s="157"/>
      <c r="U51" s="157"/>
      <c r="V51" s="157"/>
      <c r="W51" s="157"/>
    </row>
    <row r="52" spans="1:23" x14ac:dyDescent="0.45">
      <c r="A52" s="150" t="s">
        <v>69</v>
      </c>
      <c r="B52" s="74"/>
      <c r="C52" s="151"/>
      <c r="D52" s="152">
        <v>17</v>
      </c>
      <c r="E52" s="153">
        <f>SUM(D52/D41)</f>
        <v>4.0476190476190478E-2</v>
      </c>
      <c r="F52" s="154">
        <v>14</v>
      </c>
      <c r="G52" s="25">
        <v>3.125E-2</v>
      </c>
      <c r="H52" s="155">
        <v>6</v>
      </c>
      <c r="I52" s="153">
        <f>SUM(H52/H41)</f>
        <v>5.9405940594059403E-2</v>
      </c>
      <c r="J52" s="154">
        <v>2</v>
      </c>
      <c r="K52" s="153">
        <f>SUM(J52/J41)</f>
        <v>1.8691588785046728E-2</v>
      </c>
      <c r="L52" s="154">
        <v>1</v>
      </c>
      <c r="M52" s="153">
        <f>SUM(L52/L41)</f>
        <v>8.4033613445378148E-3</v>
      </c>
      <c r="N52" s="154">
        <v>1</v>
      </c>
      <c r="O52" s="153">
        <v>1.6393442622950821E-2</v>
      </c>
      <c r="P52" s="156">
        <f t="shared" si="5"/>
        <v>10.086500890723643</v>
      </c>
      <c r="Q52" s="153">
        <f>SUM(P52/P41)</f>
        <v>2.599613631629805E-2</v>
      </c>
      <c r="R52" s="158"/>
    </row>
    <row r="53" spans="1:23" x14ac:dyDescent="0.45">
      <c r="A53" s="150" t="s">
        <v>70</v>
      </c>
      <c r="B53" s="74"/>
      <c r="C53" s="151"/>
      <c r="D53" s="152">
        <v>7</v>
      </c>
      <c r="E53" s="153">
        <f>SUM(D53/D41)</f>
        <v>1.6666666666666666E-2</v>
      </c>
      <c r="F53" s="154">
        <v>4</v>
      </c>
      <c r="G53" s="25">
        <v>8.9285714285714281E-3</v>
      </c>
      <c r="H53" s="155">
        <v>1</v>
      </c>
      <c r="I53" s="153">
        <f>SUM(H53/H41)</f>
        <v>9.9009900990099011E-3</v>
      </c>
      <c r="J53" s="154">
        <v>0</v>
      </c>
      <c r="K53" s="153">
        <f>SUM(J53/J41)</f>
        <v>0</v>
      </c>
      <c r="L53" s="154">
        <v>1</v>
      </c>
      <c r="M53" s="153">
        <f>SUM(L53/L41)</f>
        <v>8.4033613445378148E-3</v>
      </c>
      <c r="N53" s="154">
        <v>0</v>
      </c>
      <c r="O53" s="153">
        <v>0</v>
      </c>
      <c r="P53" s="156">
        <f t="shared" si="5"/>
        <v>2.0183043514435477</v>
      </c>
      <c r="Q53" s="153">
        <f>SUM(P53/P41)</f>
        <v>5.2018153387720298E-3</v>
      </c>
      <c r="R53" s="158"/>
    </row>
    <row r="54" spans="1:23" x14ac:dyDescent="0.45">
      <c r="A54" s="159" t="s">
        <v>71</v>
      </c>
      <c r="B54" s="160"/>
      <c r="C54" s="161"/>
      <c r="D54" s="162">
        <v>1</v>
      </c>
      <c r="E54" s="163">
        <f>SUM(D54/D41)</f>
        <v>2.3809523809523812E-3</v>
      </c>
      <c r="F54" s="164">
        <v>9</v>
      </c>
      <c r="G54" s="165">
        <v>2.0089285714285716E-2</v>
      </c>
      <c r="H54" s="166">
        <v>2</v>
      </c>
      <c r="I54" s="163">
        <f>SUM(H54/H41)</f>
        <v>1.9801980198019802E-2</v>
      </c>
      <c r="J54" s="164">
        <v>2</v>
      </c>
      <c r="K54" s="163">
        <f>SUM(J54/J41)</f>
        <v>1.8691588785046728E-2</v>
      </c>
      <c r="L54" s="164">
        <v>3</v>
      </c>
      <c r="M54" s="163">
        <f>SUM(L54/L41)</f>
        <v>2.5210084033613446E-2</v>
      </c>
      <c r="N54" s="164">
        <v>1</v>
      </c>
      <c r="O54" s="163">
        <v>1.6393442622950821E-2</v>
      </c>
      <c r="P54" s="167">
        <f t="shared" si="5"/>
        <v>8.063703653016681</v>
      </c>
      <c r="Q54" s="163">
        <f>SUM(P54/P41)</f>
        <v>2.0782741373754333E-2</v>
      </c>
      <c r="R54" s="158"/>
    </row>
    <row r="55" spans="1:23" x14ac:dyDescent="0.45">
      <c r="A55" s="168"/>
      <c r="D55" s="169"/>
      <c r="E55" s="169"/>
      <c r="F55" s="170"/>
      <c r="G55" s="169"/>
      <c r="H55" s="171"/>
      <c r="I55" s="172"/>
      <c r="J55" s="170"/>
      <c r="K55" s="172"/>
      <c r="L55" s="170"/>
      <c r="M55" s="172"/>
      <c r="N55" s="170"/>
      <c r="O55" s="169"/>
      <c r="P55" s="169"/>
      <c r="Q55" s="169"/>
      <c r="R55" s="158"/>
    </row>
    <row r="56" spans="1:23" x14ac:dyDescent="0.45">
      <c r="A56" s="136" t="s">
        <v>72</v>
      </c>
      <c r="B56" s="207" t="s">
        <v>1</v>
      </c>
      <c r="C56" s="207"/>
      <c r="D56" s="208">
        <v>2020</v>
      </c>
      <c r="E56" s="209"/>
      <c r="F56" s="210">
        <v>2021</v>
      </c>
      <c r="G56" s="211"/>
      <c r="H56" s="174"/>
      <c r="I56" s="175"/>
      <c r="J56" s="173"/>
      <c r="K56" s="175"/>
      <c r="L56" s="173"/>
      <c r="M56" s="175"/>
      <c r="N56" s="173"/>
      <c r="O56" s="173"/>
      <c r="P56" s="212">
        <v>2022</v>
      </c>
      <c r="Q56" s="213"/>
      <c r="R56" s="158"/>
    </row>
    <row r="57" spans="1:23" x14ac:dyDescent="0.45">
      <c r="A57" s="176" t="s">
        <v>73</v>
      </c>
      <c r="B57" s="177">
        <v>29</v>
      </c>
      <c r="C57" s="178">
        <v>1</v>
      </c>
      <c r="D57" s="179">
        <v>4</v>
      </c>
      <c r="E57" s="180">
        <f>SUM(D57/D19)</f>
        <v>1.0610079575596816E-2</v>
      </c>
      <c r="F57" s="181">
        <v>8</v>
      </c>
      <c r="G57" s="182">
        <v>2.0512820512820513E-2</v>
      </c>
      <c r="H57" s="183">
        <v>3</v>
      </c>
      <c r="I57" s="180">
        <f>SUM(H57/H19)</f>
        <v>3.4090909090909088E-2</v>
      </c>
      <c r="J57" s="181">
        <v>1</v>
      </c>
      <c r="K57" s="180">
        <f>SUM(J57/J19)</f>
        <v>1.0416666666666666E-2</v>
      </c>
      <c r="L57" s="181">
        <v>2</v>
      </c>
      <c r="M57" s="180">
        <f>SUM(L57/L19)</f>
        <v>1.9607843137254902E-2</v>
      </c>
      <c r="N57" s="181">
        <v>1</v>
      </c>
      <c r="O57" s="180">
        <v>1.8181818181818181E-2</v>
      </c>
      <c r="P57" s="184">
        <f>SUM(H57:N57)</f>
        <v>7.064115418894831</v>
      </c>
      <c r="Q57" s="180">
        <f>SUM(P57/P19)</f>
        <v>2.0715880993826485E-2</v>
      </c>
      <c r="R57" s="158"/>
    </row>
    <row r="58" spans="1:23" x14ac:dyDescent="0.45">
      <c r="A58" s="185" t="s">
        <v>74</v>
      </c>
      <c r="B58" s="186">
        <v>19</v>
      </c>
      <c r="C58" s="187">
        <v>0.7</v>
      </c>
      <c r="D58" s="188">
        <v>3</v>
      </c>
      <c r="E58" s="189">
        <f>SUM(D58/D19)</f>
        <v>7.9575596816976128E-3</v>
      </c>
      <c r="F58" s="190">
        <v>7</v>
      </c>
      <c r="G58" s="191">
        <v>1.7948717948717947E-2</v>
      </c>
      <c r="H58" s="192">
        <v>1</v>
      </c>
      <c r="I58" s="189">
        <f>SUM(H58/H19)</f>
        <v>1.1363636363636364E-2</v>
      </c>
      <c r="J58" s="190">
        <v>2</v>
      </c>
      <c r="K58" s="189">
        <f>SUM(J58/J19)</f>
        <v>2.0833333333333332E-2</v>
      </c>
      <c r="L58" s="190">
        <v>3</v>
      </c>
      <c r="M58" s="189">
        <f>SUM(L58/L19)</f>
        <v>2.9411764705882353E-2</v>
      </c>
      <c r="N58" s="190">
        <v>0</v>
      </c>
      <c r="O58" s="189">
        <v>0</v>
      </c>
      <c r="P58" s="193">
        <f t="shared" ref="P58:P61" si="6">SUM(H58:N58)</f>
        <v>6.0616087344028529</v>
      </c>
      <c r="Q58" s="189">
        <f>SUM(P58/P19)</f>
        <v>1.7775978693263497E-2</v>
      </c>
      <c r="R58" s="194"/>
    </row>
    <row r="59" spans="1:23" x14ac:dyDescent="0.45">
      <c r="A59" s="185" t="s">
        <v>75</v>
      </c>
      <c r="B59" s="186">
        <v>19</v>
      </c>
      <c r="C59" s="187">
        <v>0.7</v>
      </c>
      <c r="D59" s="188">
        <v>1</v>
      </c>
      <c r="E59" s="189">
        <f>SUM(D59/D19)</f>
        <v>2.6525198938992041E-3</v>
      </c>
      <c r="F59" s="190">
        <v>8</v>
      </c>
      <c r="G59" s="191">
        <v>2.0512820512820513E-2</v>
      </c>
      <c r="H59" s="192">
        <v>3</v>
      </c>
      <c r="I59" s="189">
        <f>SUM(H59/H19)</f>
        <v>3.4090909090909088E-2</v>
      </c>
      <c r="J59" s="190">
        <v>1</v>
      </c>
      <c r="K59" s="189">
        <f>SUM(J59/J19)</f>
        <v>1.0416666666666666E-2</v>
      </c>
      <c r="L59" s="190">
        <v>3</v>
      </c>
      <c r="M59" s="189">
        <f>SUM(L59/L19)</f>
        <v>2.9411764705882353E-2</v>
      </c>
      <c r="N59" s="190">
        <v>1</v>
      </c>
      <c r="O59" s="189">
        <v>1.8181818181818181E-2</v>
      </c>
      <c r="P59" s="193">
        <f t="shared" si="6"/>
        <v>8.0739193404634584</v>
      </c>
      <c r="Q59" s="189">
        <f>SUM(P59/P19)</f>
        <v>2.3677182816608383E-2</v>
      </c>
      <c r="R59" s="195"/>
      <c r="S59" s="196"/>
      <c r="T59" s="196"/>
      <c r="U59" s="196"/>
      <c r="V59" s="196"/>
      <c r="W59" s="196"/>
    </row>
    <row r="60" spans="1:23" x14ac:dyDescent="0.45">
      <c r="A60" s="197" t="s">
        <v>76</v>
      </c>
      <c r="B60" s="186">
        <v>2</v>
      </c>
      <c r="C60" s="187">
        <v>0.1</v>
      </c>
      <c r="D60" s="188">
        <v>2</v>
      </c>
      <c r="E60" s="189">
        <f>SUM(D60/D19)</f>
        <v>5.3050397877984082E-3</v>
      </c>
      <c r="F60" s="190">
        <v>0</v>
      </c>
      <c r="G60" s="191">
        <v>0</v>
      </c>
      <c r="H60" s="192">
        <v>0</v>
      </c>
      <c r="I60" s="189">
        <f>SUM(H60/H19)</f>
        <v>0</v>
      </c>
      <c r="J60" s="190">
        <v>0</v>
      </c>
      <c r="K60" s="189">
        <f>SUM(J60/J19)</f>
        <v>0</v>
      </c>
      <c r="L60" s="190">
        <v>0</v>
      </c>
      <c r="M60" s="189">
        <f>SUM(L60/L19)</f>
        <v>0</v>
      </c>
      <c r="N60" s="190">
        <v>0</v>
      </c>
      <c r="O60" s="189">
        <v>0</v>
      </c>
      <c r="P60" s="193">
        <f t="shared" si="6"/>
        <v>0</v>
      </c>
      <c r="Q60" s="189">
        <f>SUM(P60/P19)</f>
        <v>0</v>
      </c>
      <c r="R60" s="191"/>
    </row>
    <row r="61" spans="1:23" x14ac:dyDescent="0.45">
      <c r="A61" s="198" t="s">
        <v>77</v>
      </c>
      <c r="B61" s="199">
        <v>25</v>
      </c>
      <c r="C61" s="200">
        <v>0.9</v>
      </c>
      <c r="D61" s="201">
        <v>3</v>
      </c>
      <c r="E61" s="202">
        <f>SUM(D61/D19)</f>
        <v>7.9575596816976128E-3</v>
      </c>
      <c r="F61" s="203">
        <v>5</v>
      </c>
      <c r="G61" s="204">
        <v>1.282051282051282E-2</v>
      </c>
      <c r="H61" s="205">
        <v>2</v>
      </c>
      <c r="I61" s="202">
        <f>SUM(H61/H19)</f>
        <v>2.2727272727272728E-2</v>
      </c>
      <c r="J61" s="203">
        <v>1</v>
      </c>
      <c r="K61" s="202">
        <f>SUM(J61/J19)</f>
        <v>1.0416666666666666E-2</v>
      </c>
      <c r="L61" s="203">
        <v>2</v>
      </c>
      <c r="M61" s="202">
        <f>SUM(L61/L19)</f>
        <v>1.9607843137254902E-2</v>
      </c>
      <c r="N61" s="203">
        <v>1</v>
      </c>
      <c r="O61" s="202">
        <v>1.8181818181818181E-2</v>
      </c>
      <c r="P61" s="206">
        <f t="shared" si="6"/>
        <v>6.0527517825311943</v>
      </c>
      <c r="Q61" s="202">
        <f>SUM(P61/P19)</f>
        <v>1.7750005227364207E-2</v>
      </c>
      <c r="R61" s="191"/>
    </row>
  </sheetData>
  <mergeCells count="23">
    <mergeCell ref="N1:O1"/>
    <mergeCell ref="P1:Q1"/>
    <mergeCell ref="B34:C34"/>
    <mergeCell ref="D34:E34"/>
    <mergeCell ref="F34:G34"/>
    <mergeCell ref="P34:Q34"/>
    <mergeCell ref="B1:C1"/>
    <mergeCell ref="D1:E1"/>
    <mergeCell ref="F1:G1"/>
    <mergeCell ref="H1:I1"/>
    <mergeCell ref="J1:K1"/>
    <mergeCell ref="L1:M1"/>
    <mergeCell ref="B56:C56"/>
    <mergeCell ref="D56:E56"/>
    <mergeCell ref="F56:G56"/>
    <mergeCell ref="P56:Q56"/>
    <mergeCell ref="B40:C40"/>
    <mergeCell ref="D40:E40"/>
    <mergeCell ref="F40:G40"/>
    <mergeCell ref="P40:Q40"/>
    <mergeCell ref="D48:E48"/>
    <mergeCell ref="F48:G48"/>
    <mergeCell ref="P48:Q48"/>
  </mergeCells>
  <pageMargins left="0.25" right="0.25" top="0.75" bottom="0.75" header="0.3" footer="0.3"/>
  <pageSetup paperSize="9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Mette Tonning</dc:creator>
  <cp:lastModifiedBy>Simone Paulsen</cp:lastModifiedBy>
  <dcterms:created xsi:type="dcterms:W3CDTF">2023-02-14T18:10:59Z</dcterms:created>
  <dcterms:modified xsi:type="dcterms:W3CDTF">2024-01-03T10:53:46Z</dcterms:modified>
</cp:coreProperties>
</file>